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5"/>
  </bookViews>
  <sheets>
    <sheet name="收入执行情况" sheetId="1" r:id="rId1"/>
    <sheet name="支出执行情况" sheetId="2" r:id="rId2"/>
    <sheet name="结余执行情况" sheetId="3" r:id="rId3"/>
    <sheet name="收入预算" sheetId="4" r:id="rId4"/>
    <sheet name="支出预算" sheetId="5" r:id="rId5"/>
    <sheet name="结余预算" sheetId="6" r:id="rId6"/>
  </sheets>
  <definedNames>
    <definedName name="_xlnm.Print_Titles" localSheetId="0">'收入执行情况'!$1:$3</definedName>
    <definedName name="_xlnm.Print_Titles" localSheetId="1">'支出执行情况'!$1:$3</definedName>
    <definedName name="_xlnm.Print_Titles" localSheetId="3">'收入预算'!$1:$3</definedName>
    <definedName name="_xlnm.Print_Titles" localSheetId="4">'支出预算'!$1:$3</definedName>
  </definedNames>
  <calcPr fullCalcOnLoad="1"/>
</workbook>
</file>

<file path=xl/sharedStrings.xml><?xml version="1.0" encoding="utf-8"?>
<sst xmlns="http://schemas.openxmlformats.org/spreadsheetml/2006/main" count="210" uniqueCount="92">
  <si>
    <t>云和县本级2021年社会保险基金收入执行情况</t>
  </si>
  <si>
    <t>单位：万元</t>
  </si>
  <si>
    <t>项　　　  目</t>
  </si>
  <si>
    <t>2020年决算数</t>
  </si>
  <si>
    <t>2021年预算数</t>
  </si>
  <si>
    <t>2021年执行数</t>
  </si>
  <si>
    <t>完成预算%</t>
  </si>
  <si>
    <t>比上年±%</t>
  </si>
  <si>
    <t>社会保险基金收入合计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</si>
  <si>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</si>
  <si>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</si>
  <si>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</si>
  <si>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投资收益</t>
  </si>
  <si>
    <t xml:space="preserve">          转移收入</t>
  </si>
  <si>
    <t xml:space="preserve">          上级补助收入</t>
  </si>
  <si>
    <t xml:space="preserve">          其他社会保险基金收入</t>
  </si>
  <si>
    <t>一、城乡居民基本养老保险基金收入</t>
  </si>
  <si>
    <t xml:space="preserve">          委托投资收益</t>
  </si>
  <si>
    <t xml:space="preserve">          其他城乡居民基本养老保险基金收入</t>
  </si>
  <si>
    <t>二、机关事业单位基本养老保险基金收入</t>
  </si>
  <si>
    <t xml:space="preserve">          其他机关事业单位基本养老保险基金收入</t>
  </si>
  <si>
    <t>三、职工基本医疗保险基金收入</t>
  </si>
  <si>
    <t xml:space="preserve">          其他职工基本医疗保险基金收入</t>
  </si>
  <si>
    <t>四、城乡居民基本医疗保险基金收入</t>
  </si>
  <si>
    <t xml:space="preserve">          其他城乡居民基本医疗保险基金收入</t>
  </si>
  <si>
    <t>五、工伤保险基金收入</t>
  </si>
  <si>
    <t xml:space="preserve">          其他工伤保险基金收入</t>
  </si>
  <si>
    <t>六、失业保险基金收入</t>
  </si>
  <si>
    <t xml:space="preserve">          其他失业保险基金收入</t>
  </si>
  <si>
    <t>云和县本级2021年社会保险基金支出执行情况</t>
  </si>
  <si>
    <t>项       目</t>
  </si>
  <si>
    <t>社会保险基金支出合计</t>
  </si>
  <si>
    <t>　　其中：社会保险待遇支出</t>
  </si>
  <si>
    <t xml:space="preserve">         转移支出</t>
  </si>
  <si>
    <t xml:space="preserve">         上解上级支出</t>
  </si>
  <si>
    <t xml:space="preserve">         其他社会保险基金支出</t>
  </si>
  <si>
    <t>一、城乡居民基本养老保险基金支出</t>
  </si>
  <si>
    <t>　　其中：基础养老金支出</t>
  </si>
  <si>
    <t xml:space="preserve">         个人账户养老金支出</t>
  </si>
  <si>
    <t xml:space="preserve">         丧葬抚恤补助支出</t>
  </si>
  <si>
    <t xml:space="preserve">         其他城乡居民基本养老保险基金支出</t>
  </si>
  <si>
    <t>二、机关事业单位基本养老保险基金支出</t>
  </si>
  <si>
    <t>　　其中：基本养老金支出</t>
  </si>
  <si>
    <t xml:space="preserve">         其他机关事业单位基本养老保险基金支出</t>
  </si>
  <si>
    <t>三、职工基本医疗保险基金支出</t>
  </si>
  <si>
    <t>　　其中：统筹基金支出</t>
  </si>
  <si>
    <t xml:space="preserve">         个人账户基金支出</t>
  </si>
  <si>
    <t xml:space="preserve">         其他职工基本医疗保险基金支出</t>
  </si>
  <si>
    <t>四、城乡居民基本医疗保险基金支出</t>
  </si>
  <si>
    <t>　　其中：医疗待遇支出</t>
  </si>
  <si>
    <t xml:space="preserve">         大病保险支出</t>
  </si>
  <si>
    <t xml:space="preserve">         其他城乡居民基本医疗保险基金支出</t>
  </si>
  <si>
    <t>五、工伤保险基金支出</t>
  </si>
  <si>
    <t>　　其中：工伤保险待遇支出</t>
  </si>
  <si>
    <t>六、失业保险基金支出</t>
  </si>
  <si>
    <t>　　其中：失业保险金</t>
  </si>
  <si>
    <t xml:space="preserve">         医疗保险费</t>
  </si>
  <si>
    <t xml:space="preserve">         职业培训和职业介绍补贴</t>
  </si>
  <si>
    <t xml:space="preserve">         技能提升补贴支出</t>
  </si>
  <si>
    <t xml:space="preserve">         稳岗返还支出</t>
  </si>
  <si>
    <t xml:space="preserve">         其他费用支出</t>
  </si>
  <si>
    <t xml:space="preserve">         其他失业保险基金支出</t>
  </si>
  <si>
    <t>云和县本级2021年社会保险基金结余执行情况</t>
  </si>
  <si>
    <t>项       　目</t>
  </si>
  <si>
    <t>社会保险基金本年收支结余</t>
  </si>
  <si>
    <t>社会保险基金年末滚存结余</t>
  </si>
  <si>
    <t>一、城乡居民基本养老保险基金本年收支结余</t>
  </si>
  <si>
    <t>　　城乡居民基本养老保险基金年末滚存结余</t>
  </si>
  <si>
    <t>二、机关事业单位基本养老保险基金本年收支结余</t>
  </si>
  <si>
    <t>　　机关事业单位基本养老保险基金年末滚存结余</t>
  </si>
  <si>
    <t>三、职工基本医疗保险基金本年收支结余</t>
  </si>
  <si>
    <t>　　职工基本医疗保险基金年末滚存结余</t>
  </si>
  <si>
    <t>四、城乡居民基本医疗保险基金本年收支结余</t>
  </si>
  <si>
    <t>　　城乡居民基本医疗保险基金年末滚存结余</t>
  </si>
  <si>
    <t>五、工伤保险基金本年收支结余</t>
  </si>
  <si>
    <t>　　工伤保险基金年末滚存结余</t>
  </si>
  <si>
    <t>六、失业保险基金本年收支结余</t>
  </si>
  <si>
    <t>　　失业保险基金年末滚存结余</t>
  </si>
  <si>
    <t>云和县本级2022年社会保险基金收入预算（草案）</t>
  </si>
  <si>
    <t>2022年预算数</t>
  </si>
  <si>
    <t>三、工伤保险基金收入</t>
  </si>
  <si>
    <t>四、失业保险基金收入</t>
  </si>
  <si>
    <t>云和县本级2022年社会保险基金支出预算（草案）</t>
  </si>
  <si>
    <t>项      　目</t>
  </si>
  <si>
    <t xml:space="preserve">          转移支出</t>
  </si>
  <si>
    <t xml:space="preserve">          其他城乡居民基本养老保险基金支出</t>
  </si>
  <si>
    <t>三、工伤保险基金支出</t>
  </si>
  <si>
    <t>四、失业保险基金支出</t>
  </si>
  <si>
    <t>云和县本级2022年社会保险基金结余预算（草案）</t>
  </si>
  <si>
    <t>项　        目</t>
  </si>
  <si>
    <t>三、工伤保险基金本年收支结余</t>
  </si>
  <si>
    <t>四、失业保险基金本年收支结余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</si>
</sst>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-#,##0"/>
    <numFmt numFmtId="177" formatCode="0.0_ ;-0.0"/>
    <numFmt numFmtId="178" formatCode="#,##0.00_ ;\-#,##0.00"/>
  </numFmts>
  <fonts count="48">
    <font>
      <sz val="10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9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3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8"/>
      <name val="宋体"/>
      <family val="0"/>
    </font>
    <font>
      <b/>
      <sz val="11"/>
      <color indexed="52"/>
      <name val="宋体"/>
      <family val="0"/>
    </font>
    <font>
      <b/>
      <sz val="18"/>
      <color indexed="58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3"/>
      <color indexed="5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176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177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right"/>
      <protection/>
    </xf>
    <xf numFmtId="0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7" fillId="33" borderId="9" xfId="0" applyNumberFormat="1" applyFont="1" applyFill="1" applyBorder="1" applyAlignment="1" applyProtection="1">
      <alignment/>
      <protection/>
    </xf>
    <xf numFmtId="0" fontId="7" fillId="33" borderId="9" xfId="0" applyNumberFormat="1" applyFont="1" applyFill="1" applyBorder="1" applyAlignment="1" applyProtection="1">
      <alignment horizontal="right"/>
      <protection/>
    </xf>
    <xf numFmtId="0" fontId="7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176" fontId="7" fillId="33" borderId="10" xfId="0" applyNumberFormat="1" applyFont="1" applyFill="1" applyBorder="1" applyAlignment="1" applyProtection="1">
      <alignment horizontal="right" vertical="center" wrapText="1"/>
      <protection/>
    </xf>
    <xf numFmtId="177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178" fontId="8" fillId="33" borderId="10" xfId="0" applyNumberFormat="1" applyFont="1" applyFill="1" applyBorder="1" applyAlignment="1" applyProtection="1">
      <alignment horizontal="right" vertical="center" wrapText="1"/>
      <protection/>
    </xf>
    <xf numFmtId="176" fontId="8" fillId="33" borderId="10" xfId="0" applyNumberFormat="1" applyFont="1" applyFill="1" applyBorder="1" applyAlignment="1" applyProtection="1">
      <alignment horizontal="right" vertical="center" wrapText="1"/>
      <protection/>
    </xf>
    <xf numFmtId="177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horizontal="right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0" fontId="10" fillId="33" borderId="9" xfId="0" applyNumberFormat="1" applyFont="1" applyFill="1" applyBorder="1" applyAlignment="1" applyProtection="1">
      <alignment horizontal="right" vertical="center"/>
      <protection/>
    </xf>
    <xf numFmtId="177" fontId="4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0E0E0"/>
      <rgbColor rgb="00666699"/>
      <rgbColor rgb="00ECE9D8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workbookViewId="0" topLeftCell="A1">
      <pane ySplit="3" topLeftCell="A4" activePane="bottomLeft" state="frozen"/>
      <selection pane="bottomLeft" activeCell="B2" sqref="B1:B65536"/>
    </sheetView>
  </sheetViews>
  <sheetFormatPr defaultColWidth="9.140625" defaultRowHeight="14.25" customHeight="1"/>
  <cols>
    <col min="1" max="1" width="45.7109375" style="0" customWidth="1"/>
    <col min="2" max="2" width="11.00390625" style="0" hidden="1" customWidth="1"/>
    <col min="3" max="3" width="14.140625" style="0" customWidth="1"/>
    <col min="4" max="4" width="14.00390625" style="0" customWidth="1"/>
    <col min="5" max="5" width="11.7109375" style="0" customWidth="1"/>
    <col min="6" max="6" width="15.7109375" style="29" customWidth="1"/>
  </cols>
  <sheetData>
    <row r="1" spans="1:6" ht="30" customHeight="1">
      <c r="A1" s="30" t="s">
        <v>0</v>
      </c>
      <c r="B1" s="30"/>
      <c r="C1" s="30"/>
      <c r="D1" s="30"/>
      <c r="E1" s="30"/>
      <c r="F1" s="31"/>
    </row>
    <row r="2" spans="1:6" ht="30" customHeight="1">
      <c r="A2" s="9"/>
      <c r="B2" s="10"/>
      <c r="C2" s="10"/>
      <c r="D2" s="11"/>
      <c r="E2" s="32" t="s">
        <v>1</v>
      </c>
      <c r="F2" s="32"/>
    </row>
    <row r="3" spans="1:6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5.5" customHeight="1">
      <c r="A4" s="7" t="s">
        <v>8</v>
      </c>
      <c r="B4" s="8">
        <f>B12+B19+B25+B31+B36+B42</f>
        <v>51183</v>
      </c>
      <c r="C4" s="8">
        <f>C12+C19+C25+C31+C36+C42</f>
        <v>50102</v>
      </c>
      <c r="D4" s="8">
        <f>D12+D19+D25+D31+D36+D42</f>
        <v>52235</v>
      </c>
      <c r="E4" s="12">
        <f>D4/C4*100</f>
        <v>104.25731507724242</v>
      </c>
      <c r="F4" s="33">
        <f>(D4/B4-1)*100</f>
        <v>2.055369947052732</v>
      </c>
    </row>
    <row r="5" spans="1:6" ht="25.5" customHeight="1">
      <c r="A5" s="7" t="s">
        <v>9</v>
      </c>
      <c r="B5" s="8">
        <f>B13+B20+B26+B32+B37+B43</f>
        <v>24988</v>
      </c>
      <c r="C5" s="8">
        <f>C13+C20+C26+C32+C37+C43</f>
        <v>27494</v>
      </c>
      <c r="D5" s="8">
        <f>D13+D20+D26+D32+D37+D43</f>
        <v>27577</v>
      </c>
      <c r="E5" s="12">
        <f aca="true" t="shared" si="0" ref="E5:E48">D5/C5*100</f>
        <v>100.30188404742853</v>
      </c>
      <c r="F5" s="33">
        <f aca="true" t="shared" si="1" ref="F5:F48">(D5/B5-1)*100</f>
        <v>10.36097326716825</v>
      </c>
    </row>
    <row r="6" spans="1:6" ht="25.5" customHeight="1">
      <c r="A6" s="7" t="s">
        <v>10</v>
      </c>
      <c r="B6" s="8">
        <f>B14+B21+B27+B33+B38+B44</f>
        <v>22976</v>
      </c>
      <c r="C6" s="8">
        <f>C14+C21+C27+C33+C38+C44</f>
        <v>21755</v>
      </c>
      <c r="D6" s="8">
        <f>D14+D21+D27+D33+D38+D44</f>
        <v>22717</v>
      </c>
      <c r="E6" s="12">
        <f t="shared" si="0"/>
        <v>104.42197196046885</v>
      </c>
      <c r="F6" s="33">
        <f t="shared" si="1"/>
        <v>-1.1272632311977726</v>
      </c>
    </row>
    <row r="7" spans="1:6" ht="25.5" customHeight="1">
      <c r="A7" s="7" t="s">
        <v>11</v>
      </c>
      <c r="B7" s="8">
        <f>B15+B22+B28+B34+B39+B45</f>
        <v>299</v>
      </c>
      <c r="C7" s="8">
        <f>C15+C22+C28+C34+C39+C45</f>
        <v>274</v>
      </c>
      <c r="D7" s="8">
        <f>D15+D22+D28+D34+D39+D45</f>
        <v>302</v>
      </c>
      <c r="E7" s="12">
        <f t="shared" si="0"/>
        <v>110.2189781021898</v>
      </c>
      <c r="F7" s="33">
        <f t="shared" si="1"/>
        <v>1.0033444816053505</v>
      </c>
    </row>
    <row r="8" spans="1:6" ht="25.5" customHeight="1">
      <c r="A8" s="7" t="s">
        <v>12</v>
      </c>
      <c r="B8" s="8">
        <f>B16</f>
        <v>0</v>
      </c>
      <c r="C8" s="8">
        <f>C16</f>
        <v>0</v>
      </c>
      <c r="D8" s="8">
        <f>D16</f>
        <v>0</v>
      </c>
      <c r="E8" s="12"/>
      <c r="F8" s="33"/>
    </row>
    <row r="9" spans="1:6" ht="25.5" customHeight="1">
      <c r="A9" s="7" t="s">
        <v>13</v>
      </c>
      <c r="B9" s="8">
        <f>B17+B23+B29+B46</f>
        <v>454</v>
      </c>
      <c r="C9" s="8">
        <f>C17+C23+C29+C46</f>
        <v>383</v>
      </c>
      <c r="D9" s="8">
        <f>D17+D23+D29+D46</f>
        <v>1145</v>
      </c>
      <c r="E9" s="12">
        <f t="shared" si="0"/>
        <v>298.9556135770235</v>
      </c>
      <c r="F9" s="33">
        <f t="shared" si="1"/>
        <v>152.20264317180616</v>
      </c>
    </row>
    <row r="10" spans="1:6" ht="25.5" customHeight="1">
      <c r="A10" s="7" t="s">
        <v>14</v>
      </c>
      <c r="B10" s="8">
        <f>B40+B47</f>
        <v>280</v>
      </c>
      <c r="C10" s="8">
        <f>C40+C47</f>
        <v>190</v>
      </c>
      <c r="D10" s="8">
        <f>D40+D47</f>
        <v>371</v>
      </c>
      <c r="E10" s="12">
        <f t="shared" si="0"/>
        <v>195.26315789473685</v>
      </c>
      <c r="F10" s="33">
        <f t="shared" si="1"/>
        <v>32.49999999999999</v>
      </c>
    </row>
    <row r="11" spans="1:6" ht="25.5" customHeight="1">
      <c r="A11" s="7" t="s">
        <v>15</v>
      </c>
      <c r="B11" s="8">
        <f>B18+B24+B30+B35+B41+B48</f>
        <v>2186</v>
      </c>
      <c r="C11" s="8">
        <f>C18+C24+C30+C35+C41+C48</f>
        <v>5</v>
      </c>
      <c r="D11" s="8">
        <f>D18+D24+D30+D35+D41+D48</f>
        <v>123</v>
      </c>
      <c r="E11" s="12">
        <f t="shared" si="0"/>
        <v>2460</v>
      </c>
      <c r="F11" s="33">
        <f t="shared" si="1"/>
        <v>-94.3732845379689</v>
      </c>
    </row>
    <row r="12" spans="1:6" ht="25.5" customHeight="1">
      <c r="A12" s="7" t="s">
        <v>16</v>
      </c>
      <c r="B12" s="8">
        <v>4014</v>
      </c>
      <c r="C12" s="8">
        <v>3788</v>
      </c>
      <c r="D12" s="8">
        <v>4632</v>
      </c>
      <c r="E12" s="12">
        <f t="shared" si="0"/>
        <v>122.28088701161563</v>
      </c>
      <c r="F12" s="33">
        <f t="shared" si="1"/>
        <v>15.396113602391637</v>
      </c>
    </row>
    <row r="13" spans="1:6" ht="25.5" customHeight="1">
      <c r="A13" s="7" t="s">
        <v>9</v>
      </c>
      <c r="B13" s="8">
        <v>617</v>
      </c>
      <c r="C13" s="8">
        <v>538</v>
      </c>
      <c r="D13" s="8">
        <v>1005</v>
      </c>
      <c r="E13" s="12">
        <f t="shared" si="0"/>
        <v>186.80297397769516</v>
      </c>
      <c r="F13" s="33">
        <f t="shared" si="1"/>
        <v>62.88492706645057</v>
      </c>
    </row>
    <row r="14" spans="1:6" ht="25.5" customHeight="1">
      <c r="A14" s="7" t="s">
        <v>10</v>
      </c>
      <c r="B14" s="8">
        <v>3285</v>
      </c>
      <c r="C14" s="8">
        <v>3137</v>
      </c>
      <c r="D14" s="8">
        <v>3535</v>
      </c>
      <c r="E14" s="12">
        <f t="shared" si="0"/>
        <v>112.68728084156838</v>
      </c>
      <c r="F14" s="33">
        <f t="shared" si="1"/>
        <v>7.610350076103511</v>
      </c>
    </row>
    <row r="15" spans="1:6" ht="25.5" customHeight="1">
      <c r="A15" s="7" t="s">
        <v>11</v>
      </c>
      <c r="B15" s="8">
        <v>110</v>
      </c>
      <c r="C15" s="8">
        <v>112</v>
      </c>
      <c r="D15" s="8">
        <v>63</v>
      </c>
      <c r="E15" s="12">
        <f t="shared" si="0"/>
        <v>56.25</v>
      </c>
      <c r="F15" s="33">
        <f t="shared" si="1"/>
        <v>-42.72727272727273</v>
      </c>
    </row>
    <row r="16" spans="1:6" ht="25.5" customHeight="1">
      <c r="A16" s="7" t="s">
        <v>17</v>
      </c>
      <c r="B16" s="8"/>
      <c r="C16" s="8">
        <v>0</v>
      </c>
      <c r="D16" s="8">
        <v>0</v>
      </c>
      <c r="E16" s="12"/>
      <c r="F16" s="33"/>
    </row>
    <row r="17" spans="1:6" ht="25.5" customHeight="1">
      <c r="A17" s="7" t="s">
        <v>13</v>
      </c>
      <c r="B17" s="8"/>
      <c r="C17" s="8">
        <v>0</v>
      </c>
      <c r="D17" s="8">
        <v>0</v>
      </c>
      <c r="E17" s="12"/>
      <c r="F17" s="33"/>
    </row>
    <row r="18" spans="1:6" ht="25.5" customHeight="1">
      <c r="A18" s="7" t="s">
        <v>18</v>
      </c>
      <c r="B18" s="8">
        <v>2</v>
      </c>
      <c r="C18" s="8">
        <v>0</v>
      </c>
      <c r="D18" s="8">
        <v>29</v>
      </c>
      <c r="E18" s="12"/>
      <c r="F18" s="33">
        <f t="shared" si="1"/>
        <v>1350</v>
      </c>
    </row>
    <row r="19" spans="1:6" ht="25.5" customHeight="1">
      <c r="A19" s="7" t="s">
        <v>19</v>
      </c>
      <c r="B19" s="8">
        <v>19274</v>
      </c>
      <c r="C19" s="8">
        <v>19095</v>
      </c>
      <c r="D19" s="8">
        <v>19763</v>
      </c>
      <c r="E19" s="12">
        <f t="shared" si="0"/>
        <v>103.49829798376537</v>
      </c>
      <c r="F19" s="33">
        <f t="shared" si="1"/>
        <v>2.53709660682786</v>
      </c>
    </row>
    <row r="20" spans="1:6" ht="25.5" customHeight="1">
      <c r="A20" s="7" t="s">
        <v>9</v>
      </c>
      <c r="B20" s="8">
        <v>9759</v>
      </c>
      <c r="C20" s="8">
        <v>9945</v>
      </c>
      <c r="D20" s="8">
        <v>9776</v>
      </c>
      <c r="E20" s="12">
        <f t="shared" si="0"/>
        <v>98.30065359477123</v>
      </c>
      <c r="F20" s="33">
        <f t="shared" si="1"/>
        <v>0.1741981760426281</v>
      </c>
    </row>
    <row r="21" spans="1:6" ht="25.5" customHeight="1">
      <c r="A21" s="7" t="s">
        <v>10</v>
      </c>
      <c r="B21" s="8">
        <v>9173</v>
      </c>
      <c r="C21" s="8">
        <v>8900</v>
      </c>
      <c r="D21" s="8">
        <v>8932</v>
      </c>
      <c r="E21" s="12">
        <f t="shared" si="0"/>
        <v>100.35955056179775</v>
      </c>
      <c r="F21" s="33">
        <f t="shared" si="1"/>
        <v>-2.627275700425158</v>
      </c>
    </row>
    <row r="22" spans="1:6" ht="25.5" customHeight="1">
      <c r="A22" s="7" t="s">
        <v>11</v>
      </c>
      <c r="B22" s="8">
        <v>28</v>
      </c>
      <c r="C22" s="8">
        <v>27</v>
      </c>
      <c r="D22" s="8">
        <v>54</v>
      </c>
      <c r="E22" s="12">
        <f t="shared" si="0"/>
        <v>200</v>
      </c>
      <c r="F22" s="33">
        <f t="shared" si="1"/>
        <v>92.85714285714286</v>
      </c>
    </row>
    <row r="23" spans="1:6" ht="25.5" customHeight="1">
      <c r="A23" s="7" t="s">
        <v>13</v>
      </c>
      <c r="B23" s="8">
        <v>314</v>
      </c>
      <c r="C23" s="8">
        <v>223</v>
      </c>
      <c r="D23" s="8">
        <v>1000</v>
      </c>
      <c r="E23" s="12">
        <f t="shared" si="0"/>
        <v>448.43049327354254</v>
      </c>
      <c r="F23" s="33">
        <f t="shared" si="1"/>
        <v>218.47133757961785</v>
      </c>
    </row>
    <row r="24" spans="1:6" ht="25.5" customHeight="1">
      <c r="A24" s="34" t="s">
        <v>20</v>
      </c>
      <c r="B24" s="8"/>
      <c r="C24" s="8">
        <v>0</v>
      </c>
      <c r="D24" s="8">
        <v>1</v>
      </c>
      <c r="E24" s="12"/>
      <c r="F24" s="33"/>
    </row>
    <row r="25" spans="1:6" ht="25.5" customHeight="1">
      <c r="A25" s="7" t="s">
        <v>21</v>
      </c>
      <c r="B25" s="8">
        <v>12494</v>
      </c>
      <c r="C25" s="8">
        <v>10758</v>
      </c>
      <c r="D25" s="8">
        <v>11061</v>
      </c>
      <c r="E25" s="12">
        <f t="shared" si="0"/>
        <v>102.81650864472951</v>
      </c>
      <c r="F25" s="33">
        <f t="shared" si="1"/>
        <v>-11.46950536257404</v>
      </c>
    </row>
    <row r="26" spans="1:6" ht="25.5" customHeight="1">
      <c r="A26" s="7" t="s">
        <v>9</v>
      </c>
      <c r="B26" s="8">
        <v>9275</v>
      </c>
      <c r="C26" s="8">
        <v>10533</v>
      </c>
      <c r="D26" s="8">
        <v>10520</v>
      </c>
      <c r="E26" s="12">
        <f t="shared" si="0"/>
        <v>99.87657837273332</v>
      </c>
      <c r="F26" s="33">
        <f t="shared" si="1"/>
        <v>13.423180592991923</v>
      </c>
    </row>
    <row r="27" spans="1:6" ht="25.5" customHeight="1">
      <c r="A27" s="7" t="s">
        <v>10</v>
      </c>
      <c r="B27" s="8">
        <v>870</v>
      </c>
      <c r="C27" s="8">
        <v>0</v>
      </c>
      <c r="D27" s="8">
        <v>239</v>
      </c>
      <c r="E27" s="12"/>
      <c r="F27" s="33">
        <f t="shared" si="1"/>
        <v>-72.52873563218391</v>
      </c>
    </row>
    <row r="28" spans="1:6" ht="25.5" customHeight="1">
      <c r="A28" s="7" t="s">
        <v>11</v>
      </c>
      <c r="B28" s="8">
        <v>66</v>
      </c>
      <c r="C28" s="8">
        <v>60</v>
      </c>
      <c r="D28" s="8">
        <v>80</v>
      </c>
      <c r="E28" s="12">
        <f t="shared" si="0"/>
        <v>133.33333333333331</v>
      </c>
      <c r="F28" s="33">
        <f t="shared" si="1"/>
        <v>21.212121212121215</v>
      </c>
    </row>
    <row r="29" spans="1:6" ht="25.5" customHeight="1">
      <c r="A29" s="7" t="s">
        <v>13</v>
      </c>
      <c r="B29" s="8">
        <v>138</v>
      </c>
      <c r="C29" s="8">
        <v>160</v>
      </c>
      <c r="D29" s="8">
        <v>145</v>
      </c>
      <c r="E29" s="12">
        <f t="shared" si="0"/>
        <v>90.625</v>
      </c>
      <c r="F29" s="33">
        <f t="shared" si="1"/>
        <v>5.072463768115942</v>
      </c>
    </row>
    <row r="30" spans="1:6" ht="25.5" customHeight="1">
      <c r="A30" s="7" t="s">
        <v>22</v>
      </c>
      <c r="B30" s="8">
        <v>2145</v>
      </c>
      <c r="C30" s="8">
        <v>5</v>
      </c>
      <c r="D30" s="8">
        <v>77</v>
      </c>
      <c r="E30" s="12">
        <f t="shared" si="0"/>
        <v>1540</v>
      </c>
      <c r="F30" s="33">
        <f t="shared" si="1"/>
        <v>-96.41025641025641</v>
      </c>
    </row>
    <row r="31" spans="1:6" ht="25.5" customHeight="1">
      <c r="A31" s="7" t="s">
        <v>23</v>
      </c>
      <c r="B31" s="8">
        <v>13766</v>
      </c>
      <c r="C31" s="8">
        <v>14023</v>
      </c>
      <c r="D31" s="8">
        <v>13709</v>
      </c>
      <c r="E31" s="12">
        <f t="shared" si="0"/>
        <v>97.76082150752336</v>
      </c>
      <c r="F31" s="33">
        <f t="shared" si="1"/>
        <v>-0.4140636350428606</v>
      </c>
    </row>
    <row r="32" spans="1:6" ht="25.5" customHeight="1">
      <c r="A32" s="7" t="s">
        <v>9</v>
      </c>
      <c r="B32" s="8">
        <v>4064</v>
      </c>
      <c r="C32" s="8">
        <v>4270</v>
      </c>
      <c r="D32" s="8">
        <v>3986</v>
      </c>
      <c r="E32" s="12">
        <f t="shared" si="0"/>
        <v>93.34894613583138</v>
      </c>
      <c r="F32" s="33">
        <f t="shared" si="1"/>
        <v>-1.9192913385826738</v>
      </c>
    </row>
    <row r="33" spans="1:6" ht="25.5" customHeight="1">
      <c r="A33" s="7" t="s">
        <v>10</v>
      </c>
      <c r="B33" s="8">
        <v>9648</v>
      </c>
      <c r="C33" s="8">
        <v>9718</v>
      </c>
      <c r="D33" s="8">
        <v>9641</v>
      </c>
      <c r="E33" s="12">
        <f t="shared" si="0"/>
        <v>99.20765589627494</v>
      </c>
      <c r="F33" s="33">
        <f t="shared" si="1"/>
        <v>-0.07255389718076044</v>
      </c>
    </row>
    <row r="34" spans="1:6" ht="25.5" customHeight="1">
      <c r="A34" s="7" t="s">
        <v>11</v>
      </c>
      <c r="B34" s="8">
        <v>33</v>
      </c>
      <c r="C34" s="8">
        <v>35</v>
      </c>
      <c r="D34" s="8">
        <v>70</v>
      </c>
      <c r="E34" s="12">
        <f t="shared" si="0"/>
        <v>200</v>
      </c>
      <c r="F34" s="33">
        <f t="shared" si="1"/>
        <v>112.12121212121211</v>
      </c>
    </row>
    <row r="35" spans="1:6" ht="25.5" customHeight="1">
      <c r="A35" s="7" t="s">
        <v>24</v>
      </c>
      <c r="B35" s="8">
        <v>21</v>
      </c>
      <c r="C35" s="8">
        <v>0</v>
      </c>
      <c r="D35" s="8">
        <v>12</v>
      </c>
      <c r="E35" s="12"/>
      <c r="F35" s="33">
        <f t="shared" si="1"/>
        <v>-42.85714285714286</v>
      </c>
    </row>
    <row r="36" spans="1:6" ht="25.5" customHeight="1">
      <c r="A36" s="7" t="s">
        <v>25</v>
      </c>
      <c r="B36" s="8">
        <v>568</v>
      </c>
      <c r="C36" s="8">
        <v>1310</v>
      </c>
      <c r="D36" s="8">
        <v>1830</v>
      </c>
      <c r="E36" s="12">
        <f t="shared" si="0"/>
        <v>139.6946564885496</v>
      </c>
      <c r="F36" s="33">
        <f t="shared" si="1"/>
        <v>222.1830985915493</v>
      </c>
    </row>
    <row r="37" spans="1:6" ht="25.5" customHeight="1">
      <c r="A37" s="7" t="s">
        <v>9</v>
      </c>
      <c r="B37" s="8">
        <v>556</v>
      </c>
      <c r="C37" s="8">
        <v>1244</v>
      </c>
      <c r="D37" s="8">
        <v>1326</v>
      </c>
      <c r="E37" s="12">
        <f t="shared" si="0"/>
        <v>106.59163987138263</v>
      </c>
      <c r="F37" s="33">
        <f t="shared" si="1"/>
        <v>138.4892086330935</v>
      </c>
    </row>
    <row r="38" spans="1:6" ht="25.5" customHeight="1">
      <c r="A38" s="7" t="s">
        <v>10</v>
      </c>
      <c r="B38" s="8"/>
      <c r="C38" s="8">
        <v>0</v>
      </c>
      <c r="D38" s="8">
        <v>370</v>
      </c>
      <c r="E38" s="12"/>
      <c r="F38" s="33"/>
    </row>
    <row r="39" spans="1:6" ht="25.5" customHeight="1">
      <c r="A39" s="7" t="s">
        <v>11</v>
      </c>
      <c r="B39" s="8">
        <v>12</v>
      </c>
      <c r="C39" s="8">
        <v>4</v>
      </c>
      <c r="D39" s="8">
        <v>2</v>
      </c>
      <c r="E39" s="12">
        <f t="shared" si="0"/>
        <v>50</v>
      </c>
      <c r="F39" s="33">
        <f t="shared" si="1"/>
        <v>-83.33333333333334</v>
      </c>
    </row>
    <row r="40" spans="1:6" ht="25.5" customHeight="1">
      <c r="A40" s="7" t="s">
        <v>14</v>
      </c>
      <c r="B40" s="8">
        <v>0</v>
      </c>
      <c r="C40" s="8">
        <v>62</v>
      </c>
      <c r="D40" s="8">
        <v>132</v>
      </c>
      <c r="E40" s="12">
        <f t="shared" si="0"/>
        <v>212.9032258064516</v>
      </c>
      <c r="F40" s="33"/>
    </row>
    <row r="41" spans="1:6" ht="25.5" customHeight="1">
      <c r="A41" s="7" t="s">
        <v>26</v>
      </c>
      <c r="B41" s="8">
        <v>0</v>
      </c>
      <c r="C41" s="8">
        <v>0</v>
      </c>
      <c r="D41" s="8">
        <v>0</v>
      </c>
      <c r="E41" s="12"/>
      <c r="F41" s="33"/>
    </row>
    <row r="42" spans="1:6" ht="25.5" customHeight="1">
      <c r="A42" s="7" t="s">
        <v>27</v>
      </c>
      <c r="B42" s="8">
        <v>1067</v>
      </c>
      <c r="C42" s="8">
        <v>1128</v>
      </c>
      <c r="D42" s="8">
        <v>1240</v>
      </c>
      <c r="E42" s="12">
        <f t="shared" si="0"/>
        <v>109.92907801418438</v>
      </c>
      <c r="F42" s="33">
        <f t="shared" si="1"/>
        <v>16.213683223992504</v>
      </c>
    </row>
    <row r="43" spans="1:6" ht="25.5" customHeight="1">
      <c r="A43" s="7" t="s">
        <v>9</v>
      </c>
      <c r="B43" s="8">
        <v>717</v>
      </c>
      <c r="C43" s="8">
        <v>964</v>
      </c>
      <c r="D43" s="8">
        <v>964</v>
      </c>
      <c r="E43" s="12">
        <f t="shared" si="0"/>
        <v>100</v>
      </c>
      <c r="F43" s="33">
        <f t="shared" si="1"/>
        <v>34.44909344490934</v>
      </c>
    </row>
    <row r="44" spans="1:6" ht="25.5" customHeight="1">
      <c r="A44" s="7" t="s">
        <v>10</v>
      </c>
      <c r="B44" s="8"/>
      <c r="C44" s="8">
        <v>0</v>
      </c>
      <c r="D44" s="8">
        <v>0</v>
      </c>
      <c r="E44" s="12"/>
      <c r="F44" s="33"/>
    </row>
    <row r="45" spans="1:6" ht="25.5" customHeight="1">
      <c r="A45" s="7" t="s">
        <v>11</v>
      </c>
      <c r="B45" s="8">
        <v>50</v>
      </c>
      <c r="C45" s="8">
        <v>36</v>
      </c>
      <c r="D45" s="8">
        <v>33</v>
      </c>
      <c r="E45" s="12">
        <f t="shared" si="0"/>
        <v>91.66666666666666</v>
      </c>
      <c r="F45" s="33">
        <f t="shared" si="1"/>
        <v>-34</v>
      </c>
    </row>
    <row r="46" spans="1:6" ht="25.5" customHeight="1">
      <c r="A46" s="7" t="s">
        <v>13</v>
      </c>
      <c r="B46" s="8">
        <v>2</v>
      </c>
      <c r="C46" s="8">
        <v>0</v>
      </c>
      <c r="D46" s="8">
        <v>0</v>
      </c>
      <c r="E46" s="12"/>
      <c r="F46" s="33">
        <f t="shared" si="1"/>
        <v>-100</v>
      </c>
    </row>
    <row r="47" spans="1:6" ht="25.5" customHeight="1">
      <c r="A47" s="7" t="s">
        <v>14</v>
      </c>
      <c r="B47" s="8">
        <v>280</v>
      </c>
      <c r="C47" s="8">
        <v>128</v>
      </c>
      <c r="D47" s="8">
        <v>239</v>
      </c>
      <c r="E47" s="12">
        <f t="shared" si="0"/>
        <v>186.71875</v>
      </c>
      <c r="F47" s="33">
        <f t="shared" si="1"/>
        <v>-14.642857142857146</v>
      </c>
    </row>
    <row r="48" spans="1:6" ht="25.5" customHeight="1">
      <c r="A48" s="7" t="s">
        <v>28</v>
      </c>
      <c r="B48" s="8">
        <v>18</v>
      </c>
      <c r="C48" s="8">
        <v>0</v>
      </c>
      <c r="D48" s="8">
        <v>4</v>
      </c>
      <c r="E48" s="12"/>
      <c r="F48" s="33">
        <f t="shared" si="1"/>
        <v>-77.77777777777779</v>
      </c>
    </row>
  </sheetData>
  <sheetProtection/>
  <mergeCells count="2">
    <mergeCell ref="A1:F1"/>
    <mergeCell ref="E2:F2"/>
  </mergeCells>
  <printOptions/>
  <pageMargins left="0.75" right="0.75" top="0.59" bottom="0.59" header="0.51" footer="0.51"/>
  <pageSetup errors="blank"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Zeros="0" workbookViewId="0" topLeftCell="A1">
      <pane ySplit="3" topLeftCell="A4" activePane="bottomLeft" state="frozen"/>
      <selection pane="bottomLeft" activeCell="E7" sqref="E7"/>
    </sheetView>
  </sheetViews>
  <sheetFormatPr defaultColWidth="9.140625" defaultRowHeight="14.25" customHeight="1"/>
  <cols>
    <col min="1" max="1" width="37.140625" style="0" customWidth="1"/>
    <col min="2" max="2" width="14.140625" style="0" hidden="1" customWidth="1"/>
    <col min="3" max="4" width="14.140625" style="0" customWidth="1"/>
    <col min="5" max="5" width="10.8515625" style="0" customWidth="1"/>
    <col min="6" max="6" width="14.8515625" style="0" customWidth="1"/>
  </cols>
  <sheetData>
    <row r="1" spans="1:6" ht="33.75" customHeight="1">
      <c r="A1" s="2" t="s">
        <v>29</v>
      </c>
      <c r="B1" s="2"/>
      <c r="C1" s="2"/>
      <c r="D1" s="2"/>
      <c r="E1" s="2"/>
      <c r="F1" s="2"/>
    </row>
    <row r="2" spans="1:6" ht="25.5" customHeight="1">
      <c r="A2" s="16"/>
      <c r="B2" s="17"/>
      <c r="C2" s="17"/>
      <c r="D2" s="17"/>
      <c r="E2" s="18" t="s">
        <v>1</v>
      </c>
      <c r="F2" s="19"/>
    </row>
    <row r="3" spans="1:6" ht="30" customHeight="1">
      <c r="A3" s="20" t="s">
        <v>30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</row>
    <row r="4" spans="1:6" ht="30" customHeight="1">
      <c r="A4" s="21" t="s">
        <v>31</v>
      </c>
      <c r="B4" s="22">
        <f>B9+B15+B19+B24+B28+B32</f>
        <v>46180</v>
      </c>
      <c r="C4" s="22">
        <f>C9+C15+C19+C24+C28+C32</f>
        <v>51016</v>
      </c>
      <c r="D4" s="22">
        <f>D9+D15+D19+D24+D28+D32</f>
        <v>51834</v>
      </c>
      <c r="E4" s="23">
        <f>D4/C4*100</f>
        <v>101.60341853536146</v>
      </c>
      <c r="F4" s="23">
        <f>(D4/B4-1)*100</f>
        <v>12.243395409268087</v>
      </c>
    </row>
    <row r="5" spans="1:6" ht="30" customHeight="1">
      <c r="A5" s="21" t="s">
        <v>32</v>
      </c>
      <c r="B5" s="22">
        <f>B10+B11+B12+B16+B20+B21+B25+B29+B33+B34+B35+B36+B39</f>
        <v>43163</v>
      </c>
      <c r="C5" s="22">
        <f>C10+C11+C12+C16+C20+C21+C25+C29+C33+C34+C35+C36+C39</f>
        <v>49163</v>
      </c>
      <c r="D5" s="22">
        <f>D10+D11+D12+D16+D20+D21+D25+D29+D33+D34+D35+D36+D39</f>
        <v>48206</v>
      </c>
      <c r="E5" s="23">
        <f aca="true" t="shared" si="0" ref="E5:E42">D5/C5*100</f>
        <v>98.05341415291988</v>
      </c>
      <c r="F5" s="23">
        <f aca="true" t="shared" si="1" ref="F5:F42">(D5/B5-1)*100</f>
        <v>11.683617913490728</v>
      </c>
    </row>
    <row r="6" spans="1:6" ht="30" customHeight="1">
      <c r="A6" s="21" t="s">
        <v>33</v>
      </c>
      <c r="B6" s="22">
        <f>B13+B17+B22+B40</f>
        <v>567</v>
      </c>
      <c r="C6" s="22">
        <f>C13+C17+C22+C40</f>
        <v>610</v>
      </c>
      <c r="D6" s="22">
        <f>D13+D17+D22+D40</f>
        <v>611</v>
      </c>
      <c r="E6" s="23">
        <f t="shared" si="0"/>
        <v>100.1639344262295</v>
      </c>
      <c r="F6" s="23">
        <f t="shared" si="1"/>
        <v>7.760141093474426</v>
      </c>
    </row>
    <row r="7" spans="1:6" ht="30" customHeight="1">
      <c r="A7" s="21" t="s">
        <v>34</v>
      </c>
      <c r="B7" s="22">
        <f>B30+B41</f>
        <v>52</v>
      </c>
      <c r="C7" s="22">
        <f>C30+C41</f>
        <v>76</v>
      </c>
      <c r="D7" s="22">
        <f>D30+D41</f>
        <v>78</v>
      </c>
      <c r="E7" s="23">
        <f t="shared" si="0"/>
        <v>102.63157894736842</v>
      </c>
      <c r="F7" s="23">
        <f t="shared" si="1"/>
        <v>50</v>
      </c>
    </row>
    <row r="8" spans="1:6" ht="30" customHeight="1">
      <c r="A8" s="21" t="s">
        <v>35</v>
      </c>
      <c r="B8" s="22">
        <f>B14+B18+B23+B27+B31+B42</f>
        <v>1831</v>
      </c>
      <c r="C8" s="22">
        <f>C14+C18+C23+C27+C31+C42</f>
        <v>455</v>
      </c>
      <c r="D8" s="22">
        <f>D14+D18+D23+D27+D31+D42</f>
        <v>2109</v>
      </c>
      <c r="E8" s="23">
        <f t="shared" si="0"/>
        <v>463.51648351648356</v>
      </c>
      <c r="F8" s="23">
        <f t="shared" si="1"/>
        <v>15.182960131075918</v>
      </c>
    </row>
    <row r="9" spans="1:6" ht="30" customHeight="1">
      <c r="A9" s="21" t="s">
        <v>36</v>
      </c>
      <c r="B9" s="22">
        <v>3488</v>
      </c>
      <c r="C9" s="22">
        <v>3218</v>
      </c>
      <c r="D9" s="22">
        <v>3697</v>
      </c>
      <c r="E9" s="23">
        <f t="shared" si="0"/>
        <v>114.88502175264139</v>
      </c>
      <c r="F9" s="23">
        <f t="shared" si="1"/>
        <v>5.991972477064222</v>
      </c>
    </row>
    <row r="10" spans="1:6" ht="30" customHeight="1">
      <c r="A10" s="21" t="s">
        <v>37</v>
      </c>
      <c r="B10" s="22">
        <v>3118</v>
      </c>
      <c r="C10" s="22">
        <v>2853</v>
      </c>
      <c r="D10" s="22">
        <v>3208</v>
      </c>
      <c r="E10" s="23">
        <f t="shared" si="0"/>
        <v>112.44304241149668</v>
      </c>
      <c r="F10" s="23">
        <f t="shared" si="1"/>
        <v>2.8864656831302016</v>
      </c>
    </row>
    <row r="11" spans="1:6" ht="30" customHeight="1">
      <c r="A11" s="21" t="s">
        <v>38</v>
      </c>
      <c r="B11" s="22">
        <v>181</v>
      </c>
      <c r="C11" s="22">
        <v>180</v>
      </c>
      <c r="D11" s="22">
        <v>228</v>
      </c>
      <c r="E11" s="23">
        <f t="shared" si="0"/>
        <v>126.66666666666666</v>
      </c>
      <c r="F11" s="23">
        <f t="shared" si="1"/>
        <v>25.96685082872927</v>
      </c>
    </row>
    <row r="12" spans="1:6" ht="30" customHeight="1">
      <c r="A12" s="21" t="s">
        <v>39</v>
      </c>
      <c r="B12" s="22">
        <v>189</v>
      </c>
      <c r="C12" s="22">
        <v>185</v>
      </c>
      <c r="D12" s="22">
        <v>261</v>
      </c>
      <c r="E12" s="23">
        <f t="shared" si="0"/>
        <v>141.0810810810811</v>
      </c>
      <c r="F12" s="23">
        <f t="shared" si="1"/>
        <v>38.095238095238095</v>
      </c>
    </row>
    <row r="13" spans="1:6" ht="30" customHeight="1">
      <c r="A13" s="21" t="s">
        <v>33</v>
      </c>
      <c r="B13" s="22">
        <v>0</v>
      </c>
      <c r="C13" s="22">
        <v>0</v>
      </c>
      <c r="D13" s="22">
        <v>0</v>
      </c>
      <c r="E13" s="23"/>
      <c r="F13" s="23"/>
    </row>
    <row r="14" spans="1:6" ht="30" customHeight="1">
      <c r="A14" s="21" t="s">
        <v>40</v>
      </c>
      <c r="B14" s="22">
        <v>0</v>
      </c>
      <c r="C14" s="22">
        <v>0</v>
      </c>
      <c r="D14" s="22">
        <v>0</v>
      </c>
      <c r="E14" s="23"/>
      <c r="F14" s="23"/>
    </row>
    <row r="15" spans="1:6" ht="30" customHeight="1">
      <c r="A15" s="21" t="s">
        <v>41</v>
      </c>
      <c r="B15" s="22">
        <v>18533</v>
      </c>
      <c r="C15" s="22">
        <v>19340</v>
      </c>
      <c r="D15" s="22">
        <v>19892</v>
      </c>
      <c r="E15" s="23">
        <f t="shared" si="0"/>
        <v>102.85418821096172</v>
      </c>
      <c r="F15" s="23">
        <f t="shared" si="1"/>
        <v>7.332865699023361</v>
      </c>
    </row>
    <row r="16" spans="1:6" ht="30" customHeight="1">
      <c r="A16" s="21" t="s">
        <v>42</v>
      </c>
      <c r="B16" s="22">
        <v>18099</v>
      </c>
      <c r="C16" s="22">
        <v>18900</v>
      </c>
      <c r="D16" s="22">
        <v>19456</v>
      </c>
      <c r="E16" s="23">
        <f t="shared" si="0"/>
        <v>102.94179894179894</v>
      </c>
      <c r="F16" s="23">
        <f t="shared" si="1"/>
        <v>7.497651803967065</v>
      </c>
    </row>
    <row r="17" spans="1:6" ht="30" customHeight="1">
      <c r="A17" s="21" t="s">
        <v>33</v>
      </c>
      <c r="B17" s="22">
        <v>433</v>
      </c>
      <c r="C17" s="22">
        <v>440</v>
      </c>
      <c r="D17" s="22">
        <v>436</v>
      </c>
      <c r="E17" s="23">
        <f t="shared" si="0"/>
        <v>99.0909090909091</v>
      </c>
      <c r="F17" s="23">
        <f t="shared" si="1"/>
        <v>0.6928406466512715</v>
      </c>
    </row>
    <row r="18" spans="1:6" ht="30" customHeight="1">
      <c r="A18" s="21" t="s">
        <v>43</v>
      </c>
      <c r="B18" s="22">
        <v>1</v>
      </c>
      <c r="C18" s="22">
        <v>0</v>
      </c>
      <c r="D18" s="22">
        <v>0</v>
      </c>
      <c r="E18" s="23"/>
      <c r="F18" s="23">
        <f t="shared" si="1"/>
        <v>-100</v>
      </c>
    </row>
    <row r="19" spans="1:6" ht="30" customHeight="1">
      <c r="A19" s="21" t="s">
        <v>44</v>
      </c>
      <c r="B19" s="22">
        <v>9079</v>
      </c>
      <c r="C19" s="22">
        <v>11287</v>
      </c>
      <c r="D19" s="22">
        <v>11625</v>
      </c>
      <c r="E19" s="23">
        <f t="shared" si="0"/>
        <v>102.99459555240543</v>
      </c>
      <c r="F19" s="23">
        <f t="shared" si="1"/>
        <v>28.04273598413922</v>
      </c>
    </row>
    <row r="20" spans="1:6" ht="30" customHeight="1">
      <c r="A20" s="21" t="s">
        <v>45</v>
      </c>
      <c r="B20" s="22">
        <v>5718</v>
      </c>
      <c r="C20" s="22">
        <v>7382</v>
      </c>
      <c r="D20" s="22">
        <v>6120</v>
      </c>
      <c r="E20" s="23">
        <f t="shared" si="0"/>
        <v>82.90436196152804</v>
      </c>
      <c r="F20" s="23">
        <f t="shared" si="1"/>
        <v>7.030430220356765</v>
      </c>
    </row>
    <row r="21" spans="1:6" ht="30" customHeight="1">
      <c r="A21" s="21" t="s">
        <v>46</v>
      </c>
      <c r="B21" s="22">
        <v>2858</v>
      </c>
      <c r="C21" s="22">
        <v>3310</v>
      </c>
      <c r="D21" s="22">
        <v>3264</v>
      </c>
      <c r="E21" s="23">
        <f t="shared" si="0"/>
        <v>98.61027190332327</v>
      </c>
      <c r="F21" s="23">
        <f t="shared" si="1"/>
        <v>14.205738278516456</v>
      </c>
    </row>
    <row r="22" spans="1:6" ht="30" customHeight="1">
      <c r="A22" s="21" t="s">
        <v>33</v>
      </c>
      <c r="B22" s="22">
        <v>134</v>
      </c>
      <c r="C22" s="22">
        <v>170</v>
      </c>
      <c r="D22" s="22">
        <v>175</v>
      </c>
      <c r="E22" s="23">
        <f t="shared" si="0"/>
        <v>102.94117647058823</v>
      </c>
      <c r="F22" s="23">
        <f t="shared" si="1"/>
        <v>30.597014925373145</v>
      </c>
    </row>
    <row r="23" spans="1:6" ht="30" customHeight="1">
      <c r="A23" s="21" t="s">
        <v>47</v>
      </c>
      <c r="B23" s="22">
        <v>369</v>
      </c>
      <c r="C23" s="22">
        <v>425</v>
      </c>
      <c r="D23" s="22">
        <v>2067</v>
      </c>
      <c r="E23" s="23">
        <f t="shared" si="0"/>
        <v>486.35294117647055</v>
      </c>
      <c r="F23" s="23">
        <f t="shared" si="1"/>
        <v>460.1626016260162</v>
      </c>
    </row>
    <row r="24" spans="1:6" ht="30" customHeight="1">
      <c r="A24" s="21" t="s">
        <v>48</v>
      </c>
      <c r="B24" s="22">
        <v>11897</v>
      </c>
      <c r="C24" s="22">
        <v>15245</v>
      </c>
      <c r="D24" s="22">
        <v>14158</v>
      </c>
      <c r="E24" s="23">
        <f t="shared" si="0"/>
        <v>92.869793374877</v>
      </c>
      <c r="F24" s="23">
        <f t="shared" si="1"/>
        <v>19.004791123812726</v>
      </c>
    </row>
    <row r="25" spans="1:6" ht="30" customHeight="1">
      <c r="A25" s="21" t="s">
        <v>49</v>
      </c>
      <c r="B25" s="22">
        <v>11428</v>
      </c>
      <c r="C25" s="22">
        <v>14653</v>
      </c>
      <c r="D25" s="22">
        <v>13488</v>
      </c>
      <c r="E25" s="23">
        <f t="shared" si="0"/>
        <v>92.04940967719921</v>
      </c>
      <c r="F25" s="23">
        <f t="shared" si="1"/>
        <v>18.025901295064763</v>
      </c>
    </row>
    <row r="26" spans="1:6" ht="30" customHeight="1">
      <c r="A26" s="21" t="s">
        <v>50</v>
      </c>
      <c r="B26" s="22">
        <v>468</v>
      </c>
      <c r="C26" s="22">
        <v>592</v>
      </c>
      <c r="D26" s="22">
        <v>670</v>
      </c>
      <c r="E26" s="23">
        <f t="shared" si="0"/>
        <v>113.17567567567568</v>
      </c>
      <c r="F26" s="23">
        <f t="shared" si="1"/>
        <v>43.162393162393165</v>
      </c>
    </row>
    <row r="27" spans="1:6" ht="30" customHeight="1">
      <c r="A27" s="21" t="s">
        <v>51</v>
      </c>
      <c r="B27" s="22">
        <v>1</v>
      </c>
      <c r="C27" s="22">
        <v>0</v>
      </c>
      <c r="D27" s="22">
        <v>0</v>
      </c>
      <c r="E27" s="23"/>
      <c r="F27" s="23">
        <f t="shared" si="1"/>
        <v>-100</v>
      </c>
    </row>
    <row r="28" spans="1:6" ht="30" customHeight="1">
      <c r="A28" s="21" t="s">
        <v>52</v>
      </c>
      <c r="B28" s="22">
        <v>1299</v>
      </c>
      <c r="C28" s="22">
        <v>1388</v>
      </c>
      <c r="D28" s="22">
        <v>1934</v>
      </c>
      <c r="E28" s="23">
        <f t="shared" si="0"/>
        <v>139.3371757925072</v>
      </c>
      <c r="F28" s="23">
        <f t="shared" si="1"/>
        <v>48.88375673595073</v>
      </c>
    </row>
    <row r="29" spans="1:6" ht="30" customHeight="1">
      <c r="A29" s="21" t="s">
        <v>53</v>
      </c>
      <c r="B29" s="22">
        <v>1290</v>
      </c>
      <c r="C29" s="22">
        <v>1370</v>
      </c>
      <c r="D29" s="22">
        <v>1908</v>
      </c>
      <c r="E29" s="23">
        <f t="shared" si="0"/>
        <v>139.27007299270073</v>
      </c>
      <c r="F29" s="23">
        <f t="shared" si="1"/>
        <v>47.906976744186046</v>
      </c>
    </row>
    <row r="30" spans="1:6" ht="30" customHeight="1">
      <c r="A30" s="21" t="s">
        <v>34</v>
      </c>
      <c r="B30" s="22">
        <v>8</v>
      </c>
      <c r="C30" s="22">
        <v>18</v>
      </c>
      <c r="D30" s="22">
        <v>20</v>
      </c>
      <c r="E30" s="23">
        <f t="shared" si="0"/>
        <v>111.11111111111111</v>
      </c>
      <c r="F30" s="23">
        <f t="shared" si="1"/>
        <v>150</v>
      </c>
    </row>
    <row r="31" spans="1:6" ht="30" customHeight="1">
      <c r="A31" s="21" t="s">
        <v>35</v>
      </c>
      <c r="B31" s="22">
        <v>0</v>
      </c>
      <c r="C31" s="22">
        <v>0</v>
      </c>
      <c r="D31" s="22">
        <v>7</v>
      </c>
      <c r="E31" s="23"/>
      <c r="F31" s="23"/>
    </row>
    <row r="32" spans="1:6" ht="30" customHeight="1">
      <c r="A32" s="21" t="s">
        <v>54</v>
      </c>
      <c r="B32" s="22">
        <v>1884</v>
      </c>
      <c r="C32" s="22">
        <v>538</v>
      </c>
      <c r="D32" s="22">
        <v>528</v>
      </c>
      <c r="E32" s="23">
        <f t="shared" si="0"/>
        <v>98.14126394052045</v>
      </c>
      <c r="F32" s="23">
        <f t="shared" si="1"/>
        <v>-71.97452229299364</v>
      </c>
    </row>
    <row r="33" spans="1:6" ht="30" customHeight="1">
      <c r="A33" s="21" t="s">
        <v>55</v>
      </c>
      <c r="B33" s="22">
        <v>219</v>
      </c>
      <c r="C33" s="22">
        <v>252</v>
      </c>
      <c r="D33" s="22">
        <v>228</v>
      </c>
      <c r="E33" s="23">
        <f t="shared" si="0"/>
        <v>90.47619047619048</v>
      </c>
      <c r="F33" s="23">
        <f t="shared" si="1"/>
        <v>4.109589041095885</v>
      </c>
    </row>
    <row r="34" spans="1:6" ht="30" customHeight="1">
      <c r="A34" s="21" t="s">
        <v>56</v>
      </c>
      <c r="B34" s="22">
        <v>47</v>
      </c>
      <c r="C34" s="22">
        <v>58</v>
      </c>
      <c r="D34" s="22">
        <v>45</v>
      </c>
      <c r="E34" s="23">
        <f t="shared" si="0"/>
        <v>77.58620689655173</v>
      </c>
      <c r="F34" s="23">
        <f t="shared" si="1"/>
        <v>-4.255319148936165</v>
      </c>
    </row>
    <row r="35" spans="1:6" ht="30" customHeight="1">
      <c r="A35" s="21" t="s">
        <v>39</v>
      </c>
      <c r="B35" s="22"/>
      <c r="C35" s="22">
        <v>0</v>
      </c>
      <c r="D35" s="22">
        <v>0</v>
      </c>
      <c r="E35" s="23"/>
      <c r="F35" s="23"/>
    </row>
    <row r="36" spans="1:6" ht="30" customHeight="1">
      <c r="A36" s="21" t="s">
        <v>57</v>
      </c>
      <c r="B36" s="22"/>
      <c r="C36" s="22">
        <v>0</v>
      </c>
      <c r="D36" s="22">
        <v>0</v>
      </c>
      <c r="E36" s="23"/>
      <c r="F36" s="23"/>
    </row>
    <row r="37" spans="1:6" ht="30" customHeight="1">
      <c r="A37" s="21" t="s">
        <v>58</v>
      </c>
      <c r="B37" s="22">
        <v>6</v>
      </c>
      <c r="C37" s="22">
        <v>0</v>
      </c>
      <c r="D37" s="22">
        <v>2</v>
      </c>
      <c r="E37" s="23"/>
      <c r="F37" s="23">
        <f t="shared" si="1"/>
        <v>-66.66666666666667</v>
      </c>
    </row>
    <row r="38" spans="1:6" ht="30" customHeight="1">
      <c r="A38" s="21" t="s">
        <v>59</v>
      </c>
      <c r="B38" s="22">
        <v>92</v>
      </c>
      <c r="C38" s="22">
        <v>120</v>
      </c>
      <c r="D38" s="22">
        <v>160</v>
      </c>
      <c r="E38" s="23">
        <f t="shared" si="0"/>
        <v>133.33333333333331</v>
      </c>
      <c r="F38" s="23">
        <f t="shared" si="1"/>
        <v>73.91304347826086</v>
      </c>
    </row>
    <row r="39" spans="1:6" ht="30" customHeight="1">
      <c r="A39" s="21" t="s">
        <v>60</v>
      </c>
      <c r="B39" s="22">
        <v>16</v>
      </c>
      <c r="C39" s="22">
        <v>20</v>
      </c>
      <c r="D39" s="22">
        <v>0</v>
      </c>
      <c r="E39" s="23">
        <f t="shared" si="0"/>
        <v>0</v>
      </c>
      <c r="F39" s="23">
        <f t="shared" si="1"/>
        <v>-100</v>
      </c>
    </row>
    <row r="40" spans="1:6" ht="30" customHeight="1">
      <c r="A40" s="21" t="s">
        <v>33</v>
      </c>
      <c r="B40" s="22"/>
      <c r="C40" s="22">
        <v>0</v>
      </c>
      <c r="D40" s="22">
        <v>0</v>
      </c>
      <c r="E40" s="23"/>
      <c r="F40" s="23"/>
    </row>
    <row r="41" spans="1:6" ht="30" customHeight="1">
      <c r="A41" s="21" t="s">
        <v>34</v>
      </c>
      <c r="B41" s="22">
        <v>44</v>
      </c>
      <c r="C41" s="22">
        <v>58</v>
      </c>
      <c r="D41" s="22">
        <v>58</v>
      </c>
      <c r="E41" s="23">
        <f t="shared" si="0"/>
        <v>100</v>
      </c>
      <c r="F41" s="23">
        <f t="shared" si="1"/>
        <v>31.818181818181813</v>
      </c>
    </row>
    <row r="42" spans="1:6" ht="30" customHeight="1">
      <c r="A42" s="21" t="s">
        <v>61</v>
      </c>
      <c r="B42" s="22">
        <v>1460</v>
      </c>
      <c r="C42" s="22">
        <v>30</v>
      </c>
      <c r="D42" s="22">
        <v>35</v>
      </c>
      <c r="E42" s="23">
        <f t="shared" si="0"/>
        <v>116.66666666666667</v>
      </c>
      <c r="F42" s="23">
        <f t="shared" si="1"/>
        <v>-97.6027397260274</v>
      </c>
    </row>
    <row r="43" spans="1:6" ht="409.5" customHeight="1" hidden="1">
      <c r="A43" s="24"/>
      <c r="B43" s="25">
        <v>0</v>
      </c>
      <c r="C43" s="26"/>
      <c r="D43" s="26"/>
      <c r="E43" s="27"/>
      <c r="F43" s="27"/>
    </row>
    <row r="44" spans="1:6" ht="14.25" customHeight="1">
      <c r="A44" s="28"/>
      <c r="B44" s="28"/>
      <c r="C44" s="28"/>
      <c r="D44" s="28"/>
      <c r="E44" s="28"/>
      <c r="F44" s="28"/>
    </row>
  </sheetData>
  <sheetProtection/>
  <mergeCells count="2">
    <mergeCell ref="A1:F1"/>
    <mergeCell ref="E2:F2"/>
  </mergeCells>
  <printOptions/>
  <pageMargins left="0.55" right="0.55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pane ySplit="3" topLeftCell="A4" activePane="bottomLeft" state="frozen"/>
      <selection pane="bottomLeft" activeCell="A3" sqref="A3"/>
    </sheetView>
  </sheetViews>
  <sheetFormatPr defaultColWidth="9.140625" defaultRowHeight="14.25" customHeight="1"/>
  <cols>
    <col min="1" max="1" width="52.140625" style="0" customWidth="1"/>
    <col min="2" max="2" width="20.7109375" style="0" bestFit="1" customWidth="1"/>
    <col min="3" max="3" width="20.8515625" style="0" bestFit="1" customWidth="1"/>
  </cols>
  <sheetData>
    <row r="1" spans="1:3" ht="35.25" customHeight="1">
      <c r="A1" s="2" t="s">
        <v>62</v>
      </c>
      <c r="B1" s="2"/>
      <c r="C1" s="2"/>
    </row>
    <row r="2" spans="1:3" ht="25.5" customHeight="1">
      <c r="A2" s="9"/>
      <c r="B2" s="10"/>
      <c r="C2" s="15" t="s">
        <v>1</v>
      </c>
    </row>
    <row r="3" spans="1:3" ht="33.75" customHeight="1">
      <c r="A3" s="6" t="s">
        <v>63</v>
      </c>
      <c r="B3" s="6" t="s">
        <v>4</v>
      </c>
      <c r="C3" s="6" t="s">
        <v>5</v>
      </c>
    </row>
    <row r="4" spans="1:3" ht="33.75" customHeight="1">
      <c r="A4" s="7" t="s">
        <v>64</v>
      </c>
      <c r="B4" s="8">
        <f>B6+B8+B10+B12+B14+B16</f>
        <v>-914</v>
      </c>
      <c r="C4" s="8">
        <f>C6+C8+C10+C12+C14+C16</f>
        <v>401</v>
      </c>
    </row>
    <row r="5" spans="1:3" ht="33.75" customHeight="1">
      <c r="A5" s="7" t="s">
        <v>65</v>
      </c>
      <c r="B5" s="8">
        <f>B7+B9+B11+B13+B15+B17</f>
        <v>19940</v>
      </c>
      <c r="C5" s="8">
        <f>C7+C9+C11+C13+C15+C17</f>
        <v>21668</v>
      </c>
    </row>
    <row r="6" spans="1:3" ht="33.75" customHeight="1">
      <c r="A6" s="7" t="s">
        <v>66</v>
      </c>
      <c r="B6" s="8">
        <f>'收入执行情况'!C12-'支出执行情况'!C9</f>
        <v>570</v>
      </c>
      <c r="C6" s="8">
        <f>'收入执行情况'!D12-'支出执行情况'!D9</f>
        <v>935</v>
      </c>
    </row>
    <row r="7" spans="1:3" ht="33.75" customHeight="1">
      <c r="A7" s="7" t="s">
        <v>67</v>
      </c>
      <c r="B7" s="8">
        <v>5909</v>
      </c>
      <c r="C7" s="8">
        <v>6002</v>
      </c>
    </row>
    <row r="8" spans="1:3" ht="33.75" customHeight="1">
      <c r="A8" s="7" t="s">
        <v>68</v>
      </c>
      <c r="B8" s="8">
        <f>'收入执行情况'!C19-'支出执行情况'!C15</f>
        <v>-245</v>
      </c>
      <c r="C8" s="8">
        <f>'收入执行情况'!D19-'支出执行情况'!D15</f>
        <v>-129</v>
      </c>
    </row>
    <row r="9" spans="1:3" ht="33.75" customHeight="1">
      <c r="A9" s="7" t="s">
        <v>69</v>
      </c>
      <c r="B9" s="8">
        <v>973</v>
      </c>
      <c r="C9" s="8">
        <v>1312</v>
      </c>
    </row>
    <row r="10" spans="1:3" ht="33.75" customHeight="1">
      <c r="A10" s="7" t="s">
        <v>70</v>
      </c>
      <c r="B10" s="8">
        <f>'收入执行情况'!C25-'支出执行情况'!C19</f>
        <v>-529</v>
      </c>
      <c r="C10" s="8">
        <f>'收入执行情况'!D25-'支出执行情况'!D19</f>
        <v>-564</v>
      </c>
    </row>
    <row r="11" spans="1:3" ht="33.75" customHeight="1">
      <c r="A11" s="7" t="s">
        <v>71</v>
      </c>
      <c r="B11" s="8">
        <v>6825</v>
      </c>
      <c r="C11" s="8">
        <v>7005</v>
      </c>
    </row>
    <row r="12" spans="1:3" ht="33.75" customHeight="1">
      <c r="A12" s="7" t="s">
        <v>72</v>
      </c>
      <c r="B12" s="8">
        <f>'收入执行情况'!C31-'支出执行情况'!C24</f>
        <v>-1222</v>
      </c>
      <c r="C12" s="8">
        <f>'收入执行情况'!D31-'支出执行情况'!D24</f>
        <v>-449</v>
      </c>
    </row>
    <row r="13" spans="1:3" ht="33.75" customHeight="1">
      <c r="A13" s="7" t="s">
        <v>73</v>
      </c>
      <c r="B13" s="8">
        <v>3189</v>
      </c>
      <c r="C13" s="8">
        <v>4201</v>
      </c>
    </row>
    <row r="14" spans="1:3" ht="33.75" customHeight="1">
      <c r="A14" s="7" t="s">
        <v>74</v>
      </c>
      <c r="B14" s="8">
        <f>'收入执行情况'!C36-'支出执行情况'!C28</f>
        <v>-78</v>
      </c>
      <c r="C14" s="8">
        <f>'收入执行情况'!D36-'支出执行情况'!D28</f>
        <v>-104</v>
      </c>
    </row>
    <row r="15" spans="1:3" ht="33.75" customHeight="1">
      <c r="A15" s="7" t="s">
        <v>75</v>
      </c>
      <c r="B15" s="8">
        <v>100</v>
      </c>
      <c r="C15" s="8">
        <v>114</v>
      </c>
    </row>
    <row r="16" spans="1:3" ht="33.75" customHeight="1">
      <c r="A16" s="7" t="s">
        <v>76</v>
      </c>
      <c r="B16" s="8">
        <f>'收入执行情况'!C42-'支出执行情况'!C32</f>
        <v>590</v>
      </c>
      <c r="C16" s="8">
        <f>'收入执行情况'!D42-'支出执行情况'!D32</f>
        <v>712</v>
      </c>
    </row>
    <row r="17" spans="1:3" ht="33.75" customHeight="1">
      <c r="A17" s="7" t="s">
        <v>77</v>
      </c>
      <c r="B17" s="8">
        <v>2944</v>
      </c>
      <c r="C17" s="8">
        <v>3034</v>
      </c>
    </row>
  </sheetData>
  <sheetProtection/>
  <mergeCells count="1">
    <mergeCell ref="A1:C1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showZeros="0" workbookViewId="0" topLeftCell="A1">
      <pane ySplit="3" topLeftCell="A4" activePane="bottomLeft" state="frozen"/>
      <selection pane="bottomLeft" activeCell="A9" sqref="A9"/>
    </sheetView>
  </sheetViews>
  <sheetFormatPr defaultColWidth="8.00390625" defaultRowHeight="14.25" customHeight="1"/>
  <cols>
    <col min="1" max="1" width="43.140625" style="13" customWidth="1"/>
    <col min="2" max="2" width="20.00390625" style="13" bestFit="1" customWidth="1"/>
    <col min="3" max="3" width="19.140625" style="13" bestFit="1" customWidth="1"/>
    <col min="4" max="4" width="11.421875" style="13" customWidth="1"/>
    <col min="5" max="16384" width="8.00390625" style="13" customWidth="1"/>
  </cols>
  <sheetData>
    <row r="1" spans="1:4" ht="36" customHeight="1">
      <c r="A1" s="14" t="s">
        <v>78</v>
      </c>
      <c r="B1" s="14"/>
      <c r="C1" s="14"/>
      <c r="D1" s="14"/>
    </row>
    <row r="2" spans="1:4" ht="33.75" customHeight="1">
      <c r="A2" s="10"/>
      <c r="B2" s="10"/>
      <c r="C2" s="10"/>
      <c r="D2" s="11" t="s">
        <v>1</v>
      </c>
    </row>
    <row r="3" spans="1:4" ht="30.75" customHeight="1">
      <c r="A3" s="6" t="s">
        <v>30</v>
      </c>
      <c r="B3" s="6" t="s">
        <v>5</v>
      </c>
      <c r="C3" s="6" t="s">
        <v>79</v>
      </c>
      <c r="D3" s="6" t="s">
        <v>7</v>
      </c>
    </row>
    <row r="4" spans="1:4" ht="30.75" customHeight="1">
      <c r="A4" s="7" t="s">
        <v>8</v>
      </c>
      <c r="B4" s="8">
        <f>B12+B19+B25+B31</f>
        <v>27465</v>
      </c>
      <c r="C4" s="8">
        <f>C12+C19+C25+C31</f>
        <v>26993</v>
      </c>
      <c r="D4" s="12">
        <f>(C4/B4-1)*100</f>
        <v>-1.7185508829419271</v>
      </c>
    </row>
    <row r="5" spans="1:4" ht="30.75" customHeight="1">
      <c r="A5" s="7" t="s">
        <v>9</v>
      </c>
      <c r="B5" s="8">
        <f>B13+B20+B26+B32</f>
        <v>13071</v>
      </c>
      <c r="C5" s="8">
        <f>C13+C20+C26+C32</f>
        <v>12903</v>
      </c>
      <c r="D5" s="12">
        <f aca="true" t="shared" si="0" ref="D5:D37">(C5/B5-1)*100</f>
        <v>-1.285288042230892</v>
      </c>
    </row>
    <row r="6" spans="1:4" ht="30.75" customHeight="1">
      <c r="A6" s="7" t="s">
        <v>10</v>
      </c>
      <c r="B6" s="8">
        <f>B14+B21+B27+B33</f>
        <v>12837</v>
      </c>
      <c r="C6" s="8">
        <f>C14+C21+C27+C33</f>
        <v>13626</v>
      </c>
      <c r="D6" s="12">
        <f t="shared" si="0"/>
        <v>6.146295863519513</v>
      </c>
    </row>
    <row r="7" spans="1:4" ht="30.75" customHeight="1">
      <c r="A7" s="7" t="s">
        <v>11</v>
      </c>
      <c r="B7" s="8">
        <f>B15+B22+B28+B34</f>
        <v>152</v>
      </c>
      <c r="C7" s="8">
        <f>C15+C22+C28+C34</f>
        <v>123</v>
      </c>
      <c r="D7" s="12">
        <f t="shared" si="0"/>
        <v>-19.07894736842105</v>
      </c>
    </row>
    <row r="8" spans="1:4" ht="30.75" customHeight="1">
      <c r="A8" s="7" t="s">
        <v>17</v>
      </c>
      <c r="B8" s="8">
        <f>B16</f>
        <v>0</v>
      </c>
      <c r="C8" s="8">
        <f>C16</f>
        <v>5</v>
      </c>
      <c r="D8" s="12"/>
    </row>
    <row r="9" spans="1:4" ht="30.75" customHeight="1">
      <c r="A9" s="7" t="s">
        <v>13</v>
      </c>
      <c r="B9" s="8">
        <f>B17+B23+B35</f>
        <v>1000</v>
      </c>
      <c r="C9" s="8">
        <f>C17+C23+C35</f>
        <v>310</v>
      </c>
      <c r="D9" s="12">
        <f t="shared" si="0"/>
        <v>-69</v>
      </c>
    </row>
    <row r="10" spans="1:4" ht="30.75" customHeight="1">
      <c r="A10" s="7" t="s">
        <v>14</v>
      </c>
      <c r="B10" s="8">
        <f>B29+B36</f>
        <v>371</v>
      </c>
      <c r="C10" s="8">
        <f>C29+C36</f>
        <v>26</v>
      </c>
      <c r="D10" s="12">
        <f t="shared" si="0"/>
        <v>-92.99191374663073</v>
      </c>
    </row>
    <row r="11" spans="1:4" ht="30.75" customHeight="1">
      <c r="A11" s="7" t="s">
        <v>15</v>
      </c>
      <c r="B11" s="8">
        <f>B18+B24+B30+B37</f>
        <v>34</v>
      </c>
      <c r="C11" s="8">
        <f>C18+C24+C30+C37</f>
        <v>0</v>
      </c>
      <c r="D11" s="12">
        <f t="shared" si="0"/>
        <v>-100</v>
      </c>
    </row>
    <row r="12" spans="1:4" ht="30.75" customHeight="1">
      <c r="A12" s="7" t="s">
        <v>16</v>
      </c>
      <c r="B12" s="8">
        <v>4632</v>
      </c>
      <c r="C12" s="8">
        <v>4209</v>
      </c>
      <c r="D12" s="12">
        <f t="shared" si="0"/>
        <v>-9.132124352331605</v>
      </c>
    </row>
    <row r="13" spans="1:4" ht="30.75" customHeight="1">
      <c r="A13" s="7" t="s">
        <v>9</v>
      </c>
      <c r="B13" s="8">
        <v>1005</v>
      </c>
      <c r="C13" s="8">
        <v>580</v>
      </c>
      <c r="D13" s="12">
        <f t="shared" si="0"/>
        <v>-42.288557213930346</v>
      </c>
    </row>
    <row r="14" spans="1:4" ht="30.75" customHeight="1">
      <c r="A14" s="7" t="s">
        <v>10</v>
      </c>
      <c r="B14" s="8">
        <v>3535</v>
      </c>
      <c r="C14" s="8">
        <v>3594</v>
      </c>
      <c r="D14" s="12">
        <f t="shared" si="0"/>
        <v>1.66902404526168</v>
      </c>
    </row>
    <row r="15" spans="1:4" ht="30.75" customHeight="1">
      <c r="A15" s="7" t="s">
        <v>11</v>
      </c>
      <c r="B15" s="8">
        <v>63</v>
      </c>
      <c r="C15" s="8">
        <v>30</v>
      </c>
      <c r="D15" s="12">
        <f t="shared" si="0"/>
        <v>-52.38095238095239</v>
      </c>
    </row>
    <row r="16" spans="1:4" ht="30.75" customHeight="1">
      <c r="A16" s="7" t="s">
        <v>17</v>
      </c>
      <c r="B16" s="8">
        <v>0</v>
      </c>
      <c r="C16" s="8">
        <v>5</v>
      </c>
      <c r="D16" s="12"/>
    </row>
    <row r="17" spans="1:4" ht="30.75" customHeight="1">
      <c r="A17" s="7" t="s">
        <v>13</v>
      </c>
      <c r="B17" s="8">
        <v>0</v>
      </c>
      <c r="C17" s="8">
        <v>0</v>
      </c>
      <c r="D17" s="12"/>
    </row>
    <row r="18" spans="1:4" ht="30.75" customHeight="1">
      <c r="A18" s="7" t="s">
        <v>18</v>
      </c>
      <c r="B18" s="8">
        <v>29</v>
      </c>
      <c r="C18" s="8">
        <v>0</v>
      </c>
      <c r="D18" s="12">
        <f t="shared" si="0"/>
        <v>-100</v>
      </c>
    </row>
    <row r="19" spans="1:4" ht="30.75" customHeight="1">
      <c r="A19" s="7" t="s">
        <v>19</v>
      </c>
      <c r="B19" s="8">
        <v>19763</v>
      </c>
      <c r="C19" s="8">
        <v>19857</v>
      </c>
      <c r="D19" s="12">
        <f t="shared" si="0"/>
        <v>0.4756362900369293</v>
      </c>
    </row>
    <row r="20" spans="1:4" ht="30.75" customHeight="1">
      <c r="A20" s="7" t="s">
        <v>9</v>
      </c>
      <c r="B20" s="8">
        <v>9776</v>
      </c>
      <c r="C20" s="8">
        <v>9900</v>
      </c>
      <c r="D20" s="12">
        <f t="shared" si="0"/>
        <v>1.2684124386252105</v>
      </c>
    </row>
    <row r="21" spans="1:4" ht="30.75" customHeight="1">
      <c r="A21" s="7" t="s">
        <v>10</v>
      </c>
      <c r="B21" s="8">
        <v>8932</v>
      </c>
      <c r="C21" s="8">
        <v>9592</v>
      </c>
      <c r="D21" s="12">
        <f t="shared" si="0"/>
        <v>7.389162561576357</v>
      </c>
    </row>
    <row r="22" spans="1:4" ht="30.75" customHeight="1">
      <c r="A22" s="7" t="s">
        <v>11</v>
      </c>
      <c r="B22" s="8">
        <v>54</v>
      </c>
      <c r="C22" s="8">
        <v>55</v>
      </c>
      <c r="D22" s="12">
        <f t="shared" si="0"/>
        <v>1.85185185185186</v>
      </c>
    </row>
    <row r="23" spans="1:4" ht="30.75" customHeight="1">
      <c r="A23" s="7" t="s">
        <v>13</v>
      </c>
      <c r="B23" s="8">
        <v>1000</v>
      </c>
      <c r="C23" s="8">
        <v>310</v>
      </c>
      <c r="D23" s="12">
        <f t="shared" si="0"/>
        <v>-69</v>
      </c>
    </row>
    <row r="24" spans="1:4" ht="30.75" customHeight="1">
      <c r="A24" s="7" t="s">
        <v>20</v>
      </c>
      <c r="B24" s="8">
        <v>1</v>
      </c>
      <c r="C24" s="8">
        <v>0</v>
      </c>
      <c r="D24" s="12">
        <f t="shared" si="0"/>
        <v>-100</v>
      </c>
    </row>
    <row r="25" spans="1:4" ht="30.75" customHeight="1">
      <c r="A25" s="7" t="s">
        <v>80</v>
      </c>
      <c r="B25" s="8">
        <v>1830</v>
      </c>
      <c r="C25" s="8">
        <v>1862</v>
      </c>
      <c r="D25" s="12">
        <f t="shared" si="0"/>
        <v>1.7486338797814138</v>
      </c>
    </row>
    <row r="26" spans="1:4" ht="30.75" customHeight="1">
      <c r="A26" s="7" t="s">
        <v>9</v>
      </c>
      <c r="B26" s="8">
        <v>1326</v>
      </c>
      <c r="C26" s="8">
        <v>1393</v>
      </c>
      <c r="D26" s="12">
        <f t="shared" si="0"/>
        <v>5.052790346907998</v>
      </c>
    </row>
    <row r="27" spans="1:4" ht="30.75" customHeight="1">
      <c r="A27" s="7" t="s">
        <v>10</v>
      </c>
      <c r="B27" s="8">
        <v>370</v>
      </c>
      <c r="C27" s="8">
        <v>440</v>
      </c>
      <c r="D27" s="12">
        <f t="shared" si="0"/>
        <v>18.918918918918926</v>
      </c>
    </row>
    <row r="28" spans="1:4" ht="30.75" customHeight="1">
      <c r="A28" s="7" t="s">
        <v>11</v>
      </c>
      <c r="B28" s="8">
        <v>2</v>
      </c>
      <c r="C28" s="8">
        <v>3</v>
      </c>
      <c r="D28" s="12">
        <f t="shared" si="0"/>
        <v>50</v>
      </c>
    </row>
    <row r="29" spans="1:4" ht="30.75" customHeight="1">
      <c r="A29" s="7" t="s">
        <v>14</v>
      </c>
      <c r="B29" s="8">
        <v>132</v>
      </c>
      <c r="C29" s="8">
        <v>26</v>
      </c>
      <c r="D29" s="12">
        <f t="shared" si="0"/>
        <v>-80.3030303030303</v>
      </c>
    </row>
    <row r="30" spans="1:4" ht="30.75" customHeight="1">
      <c r="A30" s="7" t="s">
        <v>26</v>
      </c>
      <c r="B30" s="8">
        <v>0</v>
      </c>
      <c r="C30" s="8">
        <v>0</v>
      </c>
      <c r="D30" s="12"/>
    </row>
    <row r="31" spans="1:4" ht="30.75" customHeight="1">
      <c r="A31" s="7" t="s">
        <v>81</v>
      </c>
      <c r="B31" s="8">
        <v>1240</v>
      </c>
      <c r="C31" s="8">
        <v>1065</v>
      </c>
      <c r="D31" s="12">
        <f t="shared" si="0"/>
        <v>-14.11290322580645</v>
      </c>
    </row>
    <row r="32" spans="1:4" ht="30.75" customHeight="1">
      <c r="A32" s="7" t="s">
        <v>9</v>
      </c>
      <c r="B32" s="8">
        <v>964</v>
      </c>
      <c r="C32" s="8">
        <v>1030</v>
      </c>
      <c r="D32" s="12">
        <f t="shared" si="0"/>
        <v>6.846473029045641</v>
      </c>
    </row>
    <row r="33" spans="1:4" ht="30.75" customHeight="1">
      <c r="A33" s="7" t="s">
        <v>10</v>
      </c>
      <c r="B33" s="8">
        <v>0</v>
      </c>
      <c r="C33" s="8">
        <v>0</v>
      </c>
      <c r="D33" s="12"/>
    </row>
    <row r="34" spans="1:4" ht="30.75" customHeight="1">
      <c r="A34" s="7" t="s">
        <v>11</v>
      </c>
      <c r="B34" s="8">
        <v>33</v>
      </c>
      <c r="C34" s="8">
        <v>35</v>
      </c>
      <c r="D34" s="12">
        <f t="shared" si="0"/>
        <v>6.060606060606055</v>
      </c>
    </row>
    <row r="35" spans="1:4" ht="30.75" customHeight="1">
      <c r="A35" s="7" t="s">
        <v>13</v>
      </c>
      <c r="B35" s="8">
        <v>0</v>
      </c>
      <c r="C35" s="8">
        <v>0</v>
      </c>
      <c r="D35" s="12"/>
    </row>
    <row r="36" spans="1:4" ht="30.75" customHeight="1">
      <c r="A36" s="7" t="s">
        <v>14</v>
      </c>
      <c r="B36" s="8">
        <v>239</v>
      </c>
      <c r="C36" s="8">
        <v>0</v>
      </c>
      <c r="D36" s="12">
        <f>(C36/B36-1)*100</f>
        <v>-100</v>
      </c>
    </row>
    <row r="37" spans="1:4" ht="30.75" customHeight="1">
      <c r="A37" s="7" t="s">
        <v>28</v>
      </c>
      <c r="B37" s="8">
        <v>4</v>
      </c>
      <c r="C37" s="8">
        <v>0</v>
      </c>
      <c r="D37" s="12">
        <f t="shared" si="0"/>
        <v>-100</v>
      </c>
    </row>
  </sheetData>
  <sheetProtection/>
  <mergeCells count="1">
    <mergeCell ref="A1:D1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pane ySplit="3" topLeftCell="A10" activePane="bottomLeft" state="frozen"/>
      <selection pane="bottomLeft" activeCell="G15" sqref="G15"/>
    </sheetView>
  </sheetViews>
  <sheetFormatPr defaultColWidth="9.140625" defaultRowHeight="14.25" customHeight="1"/>
  <cols>
    <col min="1" max="1" width="42.421875" style="0" customWidth="1"/>
    <col min="2" max="2" width="19.7109375" style="0" bestFit="1" customWidth="1"/>
    <col min="3" max="3" width="18.8515625" style="0" bestFit="1" customWidth="1"/>
    <col min="4" max="4" width="16.28125" style="0" customWidth="1"/>
  </cols>
  <sheetData>
    <row r="1" spans="1:4" ht="35.25" customHeight="1">
      <c r="A1" s="2" t="s">
        <v>82</v>
      </c>
      <c r="B1" s="2"/>
      <c r="C1" s="2"/>
      <c r="D1" s="2"/>
    </row>
    <row r="2" spans="1:4" ht="27" customHeight="1">
      <c r="A2" s="9"/>
      <c r="B2" s="10"/>
      <c r="C2" s="11" t="s">
        <v>1</v>
      </c>
      <c r="D2" s="11"/>
    </row>
    <row r="3" spans="1:4" ht="32.25" customHeight="1">
      <c r="A3" s="6" t="s">
        <v>83</v>
      </c>
      <c r="B3" s="6" t="s">
        <v>5</v>
      </c>
      <c r="C3" s="6" t="s">
        <v>79</v>
      </c>
      <c r="D3" s="6" t="s">
        <v>7</v>
      </c>
    </row>
    <row r="4" spans="1:4" ht="32.25" customHeight="1">
      <c r="A4" s="7" t="s">
        <v>31</v>
      </c>
      <c r="B4" s="8">
        <f>B9+B15+B19+B23</f>
        <v>26051</v>
      </c>
      <c r="C4" s="8">
        <f>C9+C15+C19+C23</f>
        <v>27115</v>
      </c>
      <c r="D4" s="12">
        <f>(C4/B4-1)*100</f>
        <v>4.084296188246128</v>
      </c>
    </row>
    <row r="5" spans="1:4" ht="32.25" customHeight="1">
      <c r="A5" s="7" t="s">
        <v>32</v>
      </c>
      <c r="B5" s="8">
        <f>B10+B11+B12+B16+B20+B24+B25+B26+B27+B30</f>
        <v>25334</v>
      </c>
      <c r="C5" s="8">
        <f>C10+C11+C12+C16+C20+C24+C25+C26+C27+C30</f>
        <v>26255</v>
      </c>
      <c r="D5" s="12">
        <f aca="true" t="shared" si="0" ref="D5:D33">(C5/B5-1)*100</f>
        <v>3.6354306465619324</v>
      </c>
    </row>
    <row r="6" spans="1:4" ht="32.25" customHeight="1">
      <c r="A6" s="7" t="s">
        <v>33</v>
      </c>
      <c r="B6" s="8">
        <f>B13+B17+B31</f>
        <v>436</v>
      </c>
      <c r="C6" s="8">
        <f>C13+C17+C31</f>
        <v>437</v>
      </c>
      <c r="D6" s="12">
        <f t="shared" si="0"/>
        <v>0.2293577981651307</v>
      </c>
    </row>
    <row r="7" spans="1:4" ht="32.25" customHeight="1">
      <c r="A7" s="7" t="s">
        <v>34</v>
      </c>
      <c r="B7" s="8">
        <f>B21+B32</f>
        <v>78</v>
      </c>
      <c r="C7" s="8">
        <f>C21+C32</f>
        <v>83</v>
      </c>
      <c r="D7" s="12">
        <f t="shared" si="0"/>
        <v>6.41025641025641</v>
      </c>
    </row>
    <row r="8" spans="1:4" ht="32.25" customHeight="1">
      <c r="A8" s="7" t="s">
        <v>35</v>
      </c>
      <c r="B8" s="8">
        <f>B14+B18+B22+B33</f>
        <v>42</v>
      </c>
      <c r="C8" s="8">
        <f>C14+C18+C22+C33</f>
        <v>7</v>
      </c>
      <c r="D8" s="12">
        <f t="shared" si="0"/>
        <v>-83.33333333333334</v>
      </c>
    </row>
    <row r="9" spans="1:4" ht="32.25" customHeight="1">
      <c r="A9" s="7" t="s">
        <v>36</v>
      </c>
      <c r="B9" s="8">
        <v>3697</v>
      </c>
      <c r="C9" s="8">
        <v>3795</v>
      </c>
      <c r="D9" s="12">
        <f t="shared" si="0"/>
        <v>2.6507979442791374</v>
      </c>
    </row>
    <row r="10" spans="1:4" ht="32.25" customHeight="1">
      <c r="A10" s="7" t="s">
        <v>37</v>
      </c>
      <c r="B10" s="8">
        <v>3208</v>
      </c>
      <c r="C10" s="8">
        <v>3270</v>
      </c>
      <c r="D10" s="12">
        <f t="shared" si="0"/>
        <v>1.9326683291770674</v>
      </c>
    </row>
    <row r="11" spans="1:4" ht="32.25" customHeight="1">
      <c r="A11" s="7" t="s">
        <v>38</v>
      </c>
      <c r="B11" s="8">
        <v>228</v>
      </c>
      <c r="C11" s="8">
        <v>274</v>
      </c>
      <c r="D11" s="12">
        <f t="shared" si="0"/>
        <v>20.175438596491226</v>
      </c>
    </row>
    <row r="12" spans="1:4" ht="32.25" customHeight="1">
      <c r="A12" s="7" t="s">
        <v>39</v>
      </c>
      <c r="B12" s="8">
        <v>261</v>
      </c>
      <c r="C12" s="8">
        <v>252</v>
      </c>
      <c r="D12" s="12">
        <f t="shared" si="0"/>
        <v>-3.4482758620689613</v>
      </c>
    </row>
    <row r="13" spans="1:4" ht="32.25" customHeight="1">
      <c r="A13" s="7" t="s">
        <v>84</v>
      </c>
      <c r="B13" s="8">
        <v>0</v>
      </c>
      <c r="C13" s="8">
        <v>0</v>
      </c>
      <c r="D13" s="12"/>
    </row>
    <row r="14" spans="1:4" ht="32.25" customHeight="1">
      <c r="A14" s="7" t="s">
        <v>85</v>
      </c>
      <c r="B14" s="8">
        <v>0</v>
      </c>
      <c r="C14" s="8">
        <v>0</v>
      </c>
      <c r="D14" s="12"/>
    </row>
    <row r="15" spans="1:4" ht="32.25" customHeight="1">
      <c r="A15" s="7" t="s">
        <v>41</v>
      </c>
      <c r="B15" s="8">
        <v>19892</v>
      </c>
      <c r="C15" s="8">
        <v>20654</v>
      </c>
      <c r="D15" s="12">
        <f t="shared" si="0"/>
        <v>3.8306857027951002</v>
      </c>
    </row>
    <row r="16" spans="1:4" ht="32.25" customHeight="1">
      <c r="A16" s="7" t="s">
        <v>42</v>
      </c>
      <c r="B16" s="8">
        <v>19456</v>
      </c>
      <c r="C16" s="8">
        <v>20217</v>
      </c>
      <c r="D16" s="12">
        <f t="shared" si="0"/>
        <v>3.9113898026315708</v>
      </c>
    </row>
    <row r="17" spans="1:4" ht="32.25" customHeight="1">
      <c r="A17" s="7" t="s">
        <v>33</v>
      </c>
      <c r="B17" s="8">
        <v>436</v>
      </c>
      <c r="C17" s="8">
        <v>437</v>
      </c>
      <c r="D17" s="12">
        <f t="shared" si="0"/>
        <v>0.2293577981651307</v>
      </c>
    </row>
    <row r="18" spans="1:4" ht="32.25" customHeight="1">
      <c r="A18" s="7" t="s">
        <v>43</v>
      </c>
      <c r="B18" s="8">
        <v>0</v>
      </c>
      <c r="C18" s="8">
        <v>0</v>
      </c>
      <c r="D18" s="12"/>
    </row>
    <row r="19" spans="1:4" ht="31.5" customHeight="1">
      <c r="A19" s="7" t="s">
        <v>86</v>
      </c>
      <c r="B19" s="8">
        <v>1934</v>
      </c>
      <c r="C19" s="8">
        <v>1941</v>
      </c>
      <c r="D19" s="12">
        <f t="shared" si="0"/>
        <v>0.3619441571871773</v>
      </c>
    </row>
    <row r="20" spans="1:4" ht="31.5" customHeight="1">
      <c r="A20" s="7" t="s">
        <v>53</v>
      </c>
      <c r="B20" s="8">
        <v>1908</v>
      </c>
      <c r="C20" s="8">
        <v>1920</v>
      </c>
      <c r="D20" s="12">
        <f t="shared" si="0"/>
        <v>0.6289308176100628</v>
      </c>
    </row>
    <row r="21" spans="1:4" ht="31.5" customHeight="1">
      <c r="A21" s="7" t="s">
        <v>34</v>
      </c>
      <c r="B21" s="8">
        <v>20</v>
      </c>
      <c r="C21" s="8">
        <v>21</v>
      </c>
      <c r="D21" s="12">
        <f t="shared" si="0"/>
        <v>5.000000000000004</v>
      </c>
    </row>
    <row r="22" spans="1:4" ht="31.5" customHeight="1">
      <c r="A22" s="7" t="s">
        <v>35</v>
      </c>
      <c r="B22" s="8">
        <v>7</v>
      </c>
      <c r="C22" s="8">
        <v>0</v>
      </c>
      <c r="D22" s="12">
        <f t="shared" si="0"/>
        <v>-100</v>
      </c>
    </row>
    <row r="23" spans="1:4" ht="31.5" customHeight="1">
      <c r="A23" s="7" t="s">
        <v>87</v>
      </c>
      <c r="B23" s="8">
        <v>528</v>
      </c>
      <c r="C23" s="8">
        <v>725</v>
      </c>
      <c r="D23" s="12">
        <f t="shared" si="0"/>
        <v>37.310606060606055</v>
      </c>
    </row>
    <row r="24" spans="1:4" ht="31.5" customHeight="1">
      <c r="A24" s="7" t="s">
        <v>55</v>
      </c>
      <c r="B24" s="8">
        <v>228</v>
      </c>
      <c r="C24" s="8">
        <v>265</v>
      </c>
      <c r="D24" s="12">
        <f t="shared" si="0"/>
        <v>16.228070175438592</v>
      </c>
    </row>
    <row r="25" spans="1:4" ht="31.5" customHeight="1">
      <c r="A25" s="7" t="s">
        <v>56</v>
      </c>
      <c r="B25" s="8">
        <v>45</v>
      </c>
      <c r="C25" s="8">
        <v>57</v>
      </c>
      <c r="D25" s="12">
        <f t="shared" si="0"/>
        <v>26.66666666666666</v>
      </c>
    </row>
    <row r="26" spans="1:4" ht="31.5" customHeight="1">
      <c r="A26" s="7" t="s">
        <v>39</v>
      </c>
      <c r="B26" s="8">
        <v>0</v>
      </c>
      <c r="C26" s="8">
        <v>0</v>
      </c>
      <c r="D26" s="12"/>
    </row>
    <row r="27" spans="1:4" ht="31.5" customHeight="1">
      <c r="A27" s="7" t="s">
        <v>57</v>
      </c>
      <c r="B27" s="8">
        <v>0</v>
      </c>
      <c r="C27" s="8">
        <v>0</v>
      </c>
      <c r="D27" s="12"/>
    </row>
    <row r="28" spans="1:4" ht="31.5" customHeight="1">
      <c r="A28" s="7" t="s">
        <v>58</v>
      </c>
      <c r="B28" s="8">
        <v>2</v>
      </c>
      <c r="C28" s="8">
        <v>1</v>
      </c>
      <c r="D28" s="12">
        <f t="shared" si="0"/>
        <v>-50</v>
      </c>
    </row>
    <row r="29" spans="1:4" ht="31.5" customHeight="1">
      <c r="A29" s="7" t="s">
        <v>59</v>
      </c>
      <c r="B29" s="8">
        <v>160</v>
      </c>
      <c r="C29" s="8">
        <v>333</v>
      </c>
      <c r="D29" s="12">
        <f t="shared" si="0"/>
        <v>108.12499999999999</v>
      </c>
    </row>
    <row r="30" spans="1:4" ht="31.5" customHeight="1">
      <c r="A30" s="7" t="s">
        <v>60</v>
      </c>
      <c r="B30" s="8">
        <v>0</v>
      </c>
      <c r="C30" s="8">
        <v>0</v>
      </c>
      <c r="D30" s="12"/>
    </row>
    <row r="31" spans="1:4" ht="31.5" customHeight="1">
      <c r="A31" s="7" t="s">
        <v>33</v>
      </c>
      <c r="B31" s="8">
        <v>0</v>
      </c>
      <c r="C31" s="8">
        <v>0</v>
      </c>
      <c r="D31" s="12"/>
    </row>
    <row r="32" spans="1:4" ht="31.5" customHeight="1">
      <c r="A32" s="7" t="s">
        <v>34</v>
      </c>
      <c r="B32" s="8">
        <v>58</v>
      </c>
      <c r="C32" s="8">
        <v>62</v>
      </c>
      <c r="D32" s="12">
        <f t="shared" si="0"/>
        <v>6.896551724137923</v>
      </c>
    </row>
    <row r="33" spans="1:4" ht="31.5" customHeight="1">
      <c r="A33" s="7" t="s">
        <v>61</v>
      </c>
      <c r="B33" s="8">
        <v>35</v>
      </c>
      <c r="C33" s="8">
        <v>7</v>
      </c>
      <c r="D33" s="12">
        <f t="shared" si="0"/>
        <v>-80</v>
      </c>
    </row>
  </sheetData>
  <sheetProtection/>
  <mergeCells count="2">
    <mergeCell ref="A1:D1"/>
    <mergeCell ref="C2:D2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pane ySplit="3" topLeftCell="A4" activePane="bottomLeft" state="frozen"/>
      <selection pane="bottomLeft" activeCell="D7" sqref="D7"/>
    </sheetView>
  </sheetViews>
  <sheetFormatPr defaultColWidth="9.140625" defaultRowHeight="14.25" customHeight="1"/>
  <cols>
    <col min="1" max="1" width="52.28125" style="0" customWidth="1"/>
    <col min="2" max="2" width="21.8515625" style="0" bestFit="1" customWidth="1"/>
    <col min="3" max="3" width="21.421875" style="0" customWidth="1"/>
  </cols>
  <sheetData>
    <row r="1" spans="1:3" ht="31.5" customHeight="1">
      <c r="A1" s="2" t="s">
        <v>88</v>
      </c>
      <c r="B1" s="2"/>
      <c r="C1" s="2"/>
    </row>
    <row r="2" spans="1:3" s="1" customFormat="1" ht="22.5" customHeight="1">
      <c r="A2" s="3"/>
      <c r="B2" s="4"/>
      <c r="C2" s="5" t="s">
        <v>1</v>
      </c>
    </row>
    <row r="3" spans="1:3" s="1" customFormat="1" ht="32.25" customHeight="1">
      <c r="A3" s="6" t="s">
        <v>89</v>
      </c>
      <c r="B3" s="6" t="s">
        <v>5</v>
      </c>
      <c r="C3" s="6" t="s">
        <v>79</v>
      </c>
    </row>
    <row r="4" spans="1:3" s="1" customFormat="1" ht="32.25" customHeight="1">
      <c r="A4" s="7" t="s">
        <v>64</v>
      </c>
      <c r="B4" s="8">
        <f>B6+B8+B10+B12</f>
        <v>1414</v>
      </c>
      <c r="C4" s="8">
        <f>C6+C8+C10+C12</f>
        <v>-122</v>
      </c>
    </row>
    <row r="5" spans="1:3" s="1" customFormat="1" ht="32.25" customHeight="1">
      <c r="A5" s="7" t="s">
        <v>65</v>
      </c>
      <c r="B5" s="8">
        <f>B7+B9+B11+B13</f>
        <v>10462</v>
      </c>
      <c r="C5" s="8">
        <f>C7+C9+C11+C13</f>
        <v>10340</v>
      </c>
    </row>
    <row r="6" spans="1:3" s="1" customFormat="1" ht="32.25" customHeight="1">
      <c r="A6" s="7" t="s">
        <v>66</v>
      </c>
      <c r="B6" s="8">
        <f>'收入预算'!B12-'支出预算'!B9</f>
        <v>935</v>
      </c>
      <c r="C6" s="8">
        <f>'收入预算'!C12-'支出预算'!C9</f>
        <v>414</v>
      </c>
    </row>
    <row r="7" spans="1:3" s="1" customFormat="1" ht="32.25" customHeight="1">
      <c r="A7" s="7" t="s">
        <v>67</v>
      </c>
      <c r="B7" s="8">
        <v>6002</v>
      </c>
      <c r="C7" s="8">
        <v>6416</v>
      </c>
    </row>
    <row r="8" spans="1:3" s="1" customFormat="1" ht="32.25" customHeight="1">
      <c r="A8" s="7" t="s">
        <v>68</v>
      </c>
      <c r="B8" s="8">
        <f>'收入预算'!B19-'支出预算'!B15</f>
        <v>-129</v>
      </c>
      <c r="C8" s="8">
        <f>'收入预算'!C19-'支出预算'!C15</f>
        <v>-797</v>
      </c>
    </row>
    <row r="9" spans="1:3" s="1" customFormat="1" ht="32.25" customHeight="1">
      <c r="A9" s="7" t="s">
        <v>69</v>
      </c>
      <c r="B9" s="8">
        <v>1312</v>
      </c>
      <c r="C9" s="8">
        <v>515</v>
      </c>
    </row>
    <row r="10" spans="1:3" s="1" customFormat="1" ht="32.25" customHeight="1">
      <c r="A10" s="7" t="s">
        <v>90</v>
      </c>
      <c r="B10" s="8">
        <f>'收入预算'!B25-'支出预算'!B19</f>
        <v>-104</v>
      </c>
      <c r="C10" s="8">
        <f>'收入预算'!C25-'支出预算'!C19</f>
        <v>-79</v>
      </c>
    </row>
    <row r="11" spans="1:3" s="1" customFormat="1" ht="32.25" customHeight="1">
      <c r="A11" s="7" t="s">
        <v>75</v>
      </c>
      <c r="B11" s="8">
        <v>114</v>
      </c>
      <c r="C11" s="8">
        <v>35</v>
      </c>
    </row>
    <row r="12" spans="1:3" s="1" customFormat="1" ht="32.25" customHeight="1">
      <c r="A12" s="7" t="s">
        <v>91</v>
      </c>
      <c r="B12" s="8">
        <f>'收入预算'!B31-'支出预算'!B23</f>
        <v>712</v>
      </c>
      <c r="C12" s="8">
        <f>'收入预算'!C31-'支出预算'!C23</f>
        <v>340</v>
      </c>
    </row>
    <row r="13" spans="1:3" s="1" customFormat="1" ht="32.25" customHeight="1">
      <c r="A13" s="7" t="s">
        <v>77</v>
      </c>
      <c r="B13" s="8">
        <v>3034</v>
      </c>
      <c r="C13" s="8">
        <v>3374</v>
      </c>
    </row>
  </sheetData>
  <sheetProtection/>
  <mergeCells count="1">
    <mergeCell ref="A1:C1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2021-12-28T08:04:58Z</dcterms:created>
  <dcterms:modified xsi:type="dcterms:W3CDTF">2022-03-07T07:54:22Z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