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1" activeTab="4"/>
  </bookViews>
  <sheets>
    <sheet name="YPDTI8" sheetId="1" state="hidden" r:id="rId1"/>
    <sheet name="2021年收入执行情况" sheetId="2" r:id="rId2"/>
    <sheet name="2021年支出执行情况" sheetId="3" r:id="rId3"/>
    <sheet name="2022年收入预算表" sheetId="4" r:id="rId4"/>
    <sheet name="2022年支出预算表" sheetId="5" r:id="rId5"/>
  </sheets>
  <definedNames>
    <definedName name="_xlnm.Print_Area" localSheetId="1">'2021年收入执行情况'!$A$1:$F$29</definedName>
    <definedName name="_xlnm.Print_Area" localSheetId="2">'2021年支出执行情况'!$A$1:$F$18</definedName>
  </definedNames>
  <calcPr fullCalcOnLoad="1"/>
</workbook>
</file>

<file path=xl/sharedStrings.xml><?xml version="1.0" encoding="utf-8"?>
<sst xmlns="http://schemas.openxmlformats.org/spreadsheetml/2006/main" count="127" uniqueCount="67">
  <si>
    <t>云和县本级2021年国有资本经营预算收入执行情况</t>
  </si>
  <si>
    <t xml:space="preserve"> </t>
  </si>
  <si>
    <r>
      <t xml:space="preserve">    </t>
    </r>
    <r>
      <rPr>
        <sz val="12"/>
        <rFont val="宋体"/>
        <family val="0"/>
      </rPr>
      <t>单位：万元</t>
    </r>
  </si>
  <si>
    <t>项             目</t>
  </si>
  <si>
    <t>2020年</t>
  </si>
  <si>
    <t>2021年</t>
  </si>
  <si>
    <t>完成预算%</t>
  </si>
  <si>
    <t>比上年</t>
  </si>
  <si>
    <t>执行数</t>
  </si>
  <si>
    <t xml:space="preserve"> 预算数</t>
  </si>
  <si>
    <t>+、—%</t>
  </si>
  <si>
    <t>一、全县收入</t>
  </si>
  <si>
    <t>（一）利润收入</t>
  </si>
  <si>
    <t xml:space="preserve">    电力企业利润收入</t>
  </si>
  <si>
    <t xml:space="preserve">    钢铁企业利润收入</t>
  </si>
  <si>
    <t xml:space="preserve">    运输企业利润收入</t>
  </si>
  <si>
    <t xml:space="preserve">  </t>
  </si>
  <si>
    <t xml:space="preserve">    机械企业利润收入</t>
  </si>
  <si>
    <t xml:space="preserve">    投资服务企业利润收入</t>
  </si>
  <si>
    <t xml:space="preserve">    贸易企业利润收入</t>
  </si>
  <si>
    <r>
      <t xml:space="preserve">    </t>
    </r>
    <r>
      <rPr>
        <sz val="12"/>
        <rFont val="宋体"/>
        <family val="0"/>
      </rPr>
      <t>其他国有资本经营预算企业利润收入</t>
    </r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</si>
  <si>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</si>
  <si>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</si>
  <si>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</si>
  <si>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</si>
  <si>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</si>
  <si>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</si>
  <si>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</si>
  <si>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</si>
  <si>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</si>
  <si>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</si>
  <si>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</si>
  <si>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</si>
  <si>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（五）其他国有资本经营预算收入</t>
  </si>
  <si>
    <t>二、使用结转资金</t>
  </si>
  <si>
    <t>三、转移性收入</t>
  </si>
  <si>
    <t>收入合计</t>
  </si>
  <si>
    <t>云和县本级2021年国有资本经营预算支出执行情况</t>
  </si>
  <si>
    <r>
      <t xml:space="preserve">  </t>
    </r>
    <r>
      <rPr>
        <sz val="11"/>
        <rFont val="宋体"/>
        <family val="0"/>
      </rPr>
      <t>单位：万元</t>
    </r>
  </si>
  <si>
    <t>完成预算</t>
  </si>
  <si>
    <t>预算数</t>
  </si>
  <si>
    <t>%</t>
  </si>
  <si>
    <t>一、全县支出</t>
  </si>
  <si>
    <t xml:space="preserve">  (一)社会保障和就业支出</t>
  </si>
  <si>
    <t xml:space="preserve">      补充全国社会保障基金</t>
  </si>
  <si>
    <t xml:space="preserve">         国有资本经营预算补充社保基金支出</t>
  </si>
  <si>
    <t xml:space="preserve">  (二)国有资本经营预算支出</t>
  </si>
  <si>
    <t xml:space="preserve">      解决历史遗留问题及改革成本支出</t>
  </si>
  <si>
    <t xml:space="preserve">        其中： 国有企业退休人员社会化管理补助支出</t>
  </si>
  <si>
    <t xml:space="preserve">      国有企业资本金注入</t>
  </si>
  <si>
    <t xml:space="preserve">        其中：其他国有企业资本金注入</t>
  </si>
  <si>
    <t xml:space="preserve">      其他国有资本经营预算支出</t>
  </si>
  <si>
    <t xml:space="preserve">        其中：其他国有资本经营预算支出</t>
  </si>
  <si>
    <t>二、调出资金</t>
  </si>
  <si>
    <t>三、结转下年支出</t>
  </si>
  <si>
    <t>支出合计</t>
  </si>
  <si>
    <t>云和县本级2022年国有资本经营收入预算（草案）</t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</si>
  <si>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单位：万元</t>
    </r>
  </si>
  <si>
    <t>2022年</t>
  </si>
  <si>
    <t>预算比</t>
  </si>
  <si>
    <t>执行数+、-%</t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</si>
  <si>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其他国有资本经营预算企业利润收入</t>
    </r>
  </si>
  <si>
    <t xml:space="preserve">    国有股减持收入</t>
  </si>
  <si>
    <t>（五）其他国有资本经营收入</t>
  </si>
  <si>
    <t>云和县本级2022年国有资本经营支出预算（草案）</t>
  </si>
  <si>
    <r>
      <t xml:space="preserve">  </t>
    </r>
    <r>
      <rPr>
        <sz val="12"/>
        <rFont val="宋体"/>
        <family val="0"/>
      </rPr>
      <t>单位：万元</t>
    </r>
  </si>
  <si>
    <t xml:space="preserve">       其中： 国有企业退休人员社会化管理补助支出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</si>
</sst>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方正小标宋_GBK"/>
      <family val="4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4" fillId="0" borderId="2" applyNumberFormat="0" applyFill="0" applyAlignment="0" applyProtection="0"/>
    <xf numFmtId="0" fontId="15" fillId="8" borderId="3" applyNumberFormat="0" applyAlignment="0" applyProtection="0"/>
    <xf numFmtId="0" fontId="20" fillId="0" borderId="0" applyNumberFormat="0" applyFill="0" applyBorder="0" applyAlignment="0" applyProtection="0"/>
    <xf numFmtId="0" fontId="22" fillId="6" borderId="4" applyNumberForma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6" borderId="3" applyNumberFormat="0" applyAlignment="0" applyProtection="0"/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4" borderId="6" applyNumberFormat="0" applyFont="0" applyAlignment="0" applyProtection="0"/>
    <xf numFmtId="0" fontId="16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8" applyNumberFormat="0" applyFill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10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76" fontId="6" fillId="0" borderId="11" xfId="49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0" fontId="6" fillId="0" borderId="11" xfId="49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6" fillId="0" borderId="10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/>
    </xf>
    <xf numFmtId="177" fontId="6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7" fontId="6" fillId="0" borderId="11" xfId="49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zoomScaleSheetLayoutView="100" workbookViewId="0" topLeftCell="A17">
      <selection activeCell="C16" sqref="C16"/>
    </sheetView>
  </sheetViews>
  <sheetFormatPr defaultColWidth="9.00390625" defaultRowHeight="13.5"/>
  <cols>
    <col min="1" max="1" width="47.125" style="0" customWidth="1"/>
    <col min="2" max="2" width="10.125" style="51" hidden="1" customWidth="1"/>
    <col min="3" max="3" width="10.625" style="0" customWidth="1"/>
    <col min="4" max="4" width="11.875" style="3" customWidth="1"/>
    <col min="5" max="5" width="9.875" style="52" customWidth="1"/>
    <col min="6" max="6" width="10.875" style="0" customWidth="1"/>
    <col min="7" max="7" width="10.125" style="51" hidden="1" customWidth="1"/>
  </cols>
  <sheetData>
    <row r="1" spans="1:7" ht="27">
      <c r="A1" s="32" t="s">
        <v>0</v>
      </c>
      <c r="B1" s="30"/>
      <c r="C1" s="32"/>
      <c r="D1" s="33"/>
      <c r="E1" s="60"/>
      <c r="F1" s="32"/>
      <c r="G1" s="30"/>
    </row>
    <row r="2" spans="1:7" ht="29.25" customHeight="1">
      <c r="A2" s="6" t="s">
        <v>1</v>
      </c>
      <c r="B2" s="30"/>
      <c r="C2" s="53"/>
      <c r="D2" s="23"/>
      <c r="E2" s="61" t="s">
        <v>2</v>
      </c>
      <c r="F2" s="8"/>
      <c r="G2" s="30"/>
    </row>
    <row r="3" spans="1:7" ht="21.75" customHeight="1">
      <c r="A3" s="21" t="s">
        <v>3</v>
      </c>
      <c r="B3" s="37" t="s">
        <v>4</v>
      </c>
      <c r="C3" s="54" t="s">
        <v>5</v>
      </c>
      <c r="D3" s="25" t="s">
        <v>5</v>
      </c>
      <c r="E3" s="62" t="s">
        <v>6</v>
      </c>
      <c r="F3" s="63" t="s">
        <v>7</v>
      </c>
      <c r="G3" s="30"/>
    </row>
    <row r="4" spans="1:7" ht="21.75" customHeight="1">
      <c r="A4" s="21"/>
      <c r="B4" s="40" t="s">
        <v>8</v>
      </c>
      <c r="C4" s="55" t="s">
        <v>9</v>
      </c>
      <c r="D4" s="26" t="s">
        <v>8</v>
      </c>
      <c r="E4" s="62"/>
      <c r="F4" s="64" t="s">
        <v>10</v>
      </c>
      <c r="G4" s="65" t="s">
        <v>4</v>
      </c>
    </row>
    <row r="5" spans="1:8" ht="21.75" customHeight="1">
      <c r="A5" s="56" t="s">
        <v>11</v>
      </c>
      <c r="B5" s="48">
        <v>163</v>
      </c>
      <c r="C5" s="43">
        <f>C6+C22+C26</f>
        <v>4076</v>
      </c>
      <c r="D5" s="43">
        <f>D6+D22+D26</f>
        <v>4111</v>
      </c>
      <c r="E5" s="66">
        <f>IF(C5&lt;&gt;0,D5/C5*100,0)</f>
        <v>100.85868498527968</v>
      </c>
      <c r="F5" s="66">
        <f>IF(G5&lt;&gt;0,(D5/G5-1)*100,0)</f>
        <v>2422.0858895705524</v>
      </c>
      <c r="G5" s="30">
        <v>163</v>
      </c>
      <c r="H5">
        <f>B5-G5</f>
        <v>0</v>
      </c>
    </row>
    <row r="6" spans="1:8" ht="21.75" customHeight="1">
      <c r="A6" s="56" t="s">
        <v>12</v>
      </c>
      <c r="B6" s="57">
        <v>110</v>
      </c>
      <c r="C6" s="18">
        <v>34</v>
      </c>
      <c r="D6" s="17">
        <v>67</v>
      </c>
      <c r="E6" s="66">
        <f aca="true" t="shared" si="0" ref="E6:E29">IF(C6&lt;&gt;0,D6/C6*100,0)</f>
        <v>197.05882352941177</v>
      </c>
      <c r="F6" s="66">
        <f aca="true" t="shared" si="1" ref="F6:F29">IF(G6&lt;&gt;0,(D6/G6-1)*100,0)</f>
        <v>-39.090909090909086</v>
      </c>
      <c r="G6" s="51">
        <v>110</v>
      </c>
      <c r="H6">
        <f aca="true" t="shared" si="2" ref="H6:H29">B6-G6</f>
        <v>0</v>
      </c>
    </row>
    <row r="7" spans="1:8" ht="21.75" customHeight="1">
      <c r="A7" s="56" t="s">
        <v>13</v>
      </c>
      <c r="B7" s="57"/>
      <c r="C7" s="17"/>
      <c r="D7" s="17"/>
      <c r="E7" s="66">
        <f t="shared" si="0"/>
        <v>0</v>
      </c>
      <c r="F7" s="66">
        <f t="shared" si="1"/>
        <v>0</v>
      </c>
      <c r="H7">
        <f t="shared" si="2"/>
        <v>0</v>
      </c>
    </row>
    <row r="8" spans="1:8" ht="21.75" customHeight="1">
      <c r="A8" s="56" t="s">
        <v>14</v>
      </c>
      <c r="B8" s="57"/>
      <c r="C8" s="17"/>
      <c r="D8" s="17"/>
      <c r="E8" s="66">
        <f t="shared" si="0"/>
        <v>0</v>
      </c>
      <c r="F8" s="66">
        <f t="shared" si="1"/>
        <v>0</v>
      </c>
      <c r="H8">
        <f t="shared" si="2"/>
        <v>0</v>
      </c>
    </row>
    <row r="9" spans="1:8" ht="21.75" customHeight="1">
      <c r="A9" s="56" t="s">
        <v>15</v>
      </c>
      <c r="B9" s="57"/>
      <c r="C9" s="17"/>
      <c r="D9" s="17" t="s">
        <v>16</v>
      </c>
      <c r="E9" s="66">
        <f t="shared" si="0"/>
        <v>0</v>
      </c>
      <c r="F9" s="66">
        <f t="shared" si="1"/>
        <v>0</v>
      </c>
      <c r="H9">
        <f t="shared" si="2"/>
        <v>0</v>
      </c>
    </row>
    <row r="10" spans="1:8" ht="21.75" customHeight="1">
      <c r="A10" s="56" t="s">
        <v>17</v>
      </c>
      <c r="B10" s="57"/>
      <c r="C10" s="17"/>
      <c r="D10" s="17"/>
      <c r="E10" s="66">
        <f t="shared" si="0"/>
        <v>0</v>
      </c>
      <c r="F10" s="66">
        <f t="shared" si="1"/>
        <v>0</v>
      </c>
      <c r="H10">
        <f t="shared" si="2"/>
        <v>0</v>
      </c>
    </row>
    <row r="11" spans="1:8" ht="21.75" customHeight="1">
      <c r="A11" s="56" t="s">
        <v>18</v>
      </c>
      <c r="B11" s="57"/>
      <c r="C11" s="17"/>
      <c r="D11" s="17"/>
      <c r="E11" s="66">
        <f t="shared" si="0"/>
        <v>0</v>
      </c>
      <c r="F11" s="66">
        <f t="shared" si="1"/>
        <v>0</v>
      </c>
      <c r="H11">
        <f t="shared" si="2"/>
        <v>0</v>
      </c>
    </row>
    <row r="12" spans="1:8" ht="21.75" customHeight="1">
      <c r="A12" s="56" t="s">
        <v>19</v>
      </c>
      <c r="B12" s="57"/>
      <c r="C12" s="17"/>
      <c r="D12" s="17"/>
      <c r="E12" s="66">
        <f t="shared" si="0"/>
        <v>0</v>
      </c>
      <c r="F12" s="66">
        <f t="shared" si="1"/>
        <v>0</v>
      </c>
      <c r="H12">
        <f t="shared" si="2"/>
        <v>0</v>
      </c>
    </row>
    <row r="13" spans="1:8" ht="21.75" customHeight="1">
      <c r="A13" s="58" t="s">
        <v>20</v>
      </c>
      <c r="B13" s="57">
        <v>110</v>
      </c>
      <c r="C13" s="18">
        <v>34</v>
      </c>
      <c r="D13" s="17">
        <v>67</v>
      </c>
      <c r="E13" s="66">
        <f t="shared" si="0"/>
        <v>197.05882352941177</v>
      </c>
      <c r="F13" s="66">
        <f t="shared" si="1"/>
        <v>-39.090909090909086</v>
      </c>
      <c r="G13" s="51">
        <v>110</v>
      </c>
      <c r="H13">
        <f t="shared" si="2"/>
        <v>0</v>
      </c>
    </row>
    <row r="14" spans="1:8" ht="21.75" customHeight="1">
      <c r="A14" s="56" t="s">
        <v>21</v>
      </c>
      <c r="B14" s="57"/>
      <c r="C14" s="17"/>
      <c r="D14" s="17"/>
      <c r="E14" s="66">
        <f t="shared" si="0"/>
        <v>0</v>
      </c>
      <c r="F14" s="66">
        <f t="shared" si="1"/>
        <v>0</v>
      </c>
      <c r="H14">
        <f t="shared" si="2"/>
        <v>0</v>
      </c>
    </row>
    <row r="15" spans="1:8" ht="21.75" customHeight="1">
      <c r="A15" s="56" t="s">
        <v>22</v>
      </c>
      <c r="B15" s="57"/>
      <c r="C15" s="17"/>
      <c r="D15" s="17"/>
      <c r="E15" s="66">
        <f t="shared" si="0"/>
        <v>0</v>
      </c>
      <c r="F15" s="66">
        <f t="shared" si="1"/>
        <v>0</v>
      </c>
      <c r="H15">
        <f t="shared" si="2"/>
        <v>0</v>
      </c>
    </row>
    <row r="16" spans="1:8" ht="21.75" customHeight="1">
      <c r="A16" s="56" t="s">
        <v>23</v>
      </c>
      <c r="B16" s="57"/>
      <c r="C16" s="17"/>
      <c r="D16" s="17"/>
      <c r="E16" s="66">
        <f t="shared" si="0"/>
        <v>0</v>
      </c>
      <c r="F16" s="66">
        <f t="shared" si="1"/>
        <v>0</v>
      </c>
      <c r="H16">
        <f t="shared" si="2"/>
        <v>0</v>
      </c>
    </row>
    <row r="17" spans="1:8" ht="21.75" customHeight="1">
      <c r="A17" s="56" t="s">
        <v>24</v>
      </c>
      <c r="B17" s="57"/>
      <c r="C17" s="17"/>
      <c r="D17" s="17"/>
      <c r="E17" s="66">
        <f t="shared" si="0"/>
        <v>0</v>
      </c>
      <c r="F17" s="66">
        <f t="shared" si="1"/>
        <v>0</v>
      </c>
      <c r="H17">
        <f t="shared" si="2"/>
        <v>0</v>
      </c>
    </row>
    <row r="18" spans="1:8" ht="21.75" customHeight="1">
      <c r="A18" s="56" t="s">
        <v>25</v>
      </c>
      <c r="B18" s="57"/>
      <c r="C18" s="18"/>
      <c r="D18" s="18"/>
      <c r="E18" s="66">
        <f t="shared" si="0"/>
        <v>0</v>
      </c>
      <c r="F18" s="66">
        <f t="shared" si="1"/>
        <v>0</v>
      </c>
      <c r="H18">
        <f t="shared" si="2"/>
        <v>0</v>
      </c>
    </row>
    <row r="19" spans="1:8" ht="21.75" customHeight="1">
      <c r="A19" s="56" t="s">
        <v>26</v>
      </c>
      <c r="B19" s="57"/>
      <c r="C19" s="17"/>
      <c r="D19" s="17"/>
      <c r="E19" s="66">
        <f t="shared" si="0"/>
        <v>0</v>
      </c>
      <c r="F19" s="66">
        <f t="shared" si="1"/>
        <v>0</v>
      </c>
      <c r="H19">
        <f t="shared" si="2"/>
        <v>0</v>
      </c>
    </row>
    <row r="20" spans="1:8" ht="21.75" customHeight="1">
      <c r="A20" s="56" t="s">
        <v>27</v>
      </c>
      <c r="B20" s="57"/>
      <c r="C20" s="17"/>
      <c r="D20" s="17"/>
      <c r="E20" s="66">
        <f t="shared" si="0"/>
        <v>0</v>
      </c>
      <c r="F20" s="66">
        <f t="shared" si="1"/>
        <v>0</v>
      </c>
      <c r="H20">
        <f t="shared" si="2"/>
        <v>0</v>
      </c>
    </row>
    <row r="21" spans="1:8" ht="21.75" customHeight="1">
      <c r="A21" s="56" t="s">
        <v>28</v>
      </c>
      <c r="B21" s="57"/>
      <c r="C21" s="18"/>
      <c r="D21" s="18"/>
      <c r="E21" s="66">
        <f t="shared" si="0"/>
        <v>0</v>
      </c>
      <c r="F21" s="66">
        <f t="shared" si="1"/>
        <v>0</v>
      </c>
      <c r="H21">
        <f t="shared" si="2"/>
        <v>0</v>
      </c>
    </row>
    <row r="22" spans="1:8" ht="21.75" customHeight="1">
      <c r="A22" s="56" t="s">
        <v>29</v>
      </c>
      <c r="B22" s="57"/>
      <c r="C22" s="17">
        <v>4000</v>
      </c>
      <c r="D22" s="17">
        <v>4000</v>
      </c>
      <c r="E22" s="66">
        <f t="shared" si="0"/>
        <v>100</v>
      </c>
      <c r="F22" s="66">
        <f t="shared" si="1"/>
        <v>0</v>
      </c>
      <c r="H22">
        <f t="shared" si="2"/>
        <v>0</v>
      </c>
    </row>
    <row r="23" spans="1:8" ht="21.75" customHeight="1">
      <c r="A23" s="56" t="s">
        <v>30</v>
      </c>
      <c r="B23" s="57"/>
      <c r="C23" s="17">
        <v>4000</v>
      </c>
      <c r="D23" s="17">
        <v>4000</v>
      </c>
      <c r="E23" s="66">
        <f t="shared" si="0"/>
        <v>100</v>
      </c>
      <c r="F23" s="66">
        <f t="shared" si="1"/>
        <v>0</v>
      </c>
      <c r="H23">
        <f t="shared" si="2"/>
        <v>0</v>
      </c>
    </row>
    <row r="24" spans="1:8" ht="21.75" customHeight="1">
      <c r="A24" s="56" t="s">
        <v>31</v>
      </c>
      <c r="B24" s="57"/>
      <c r="C24" s="17"/>
      <c r="D24" s="17"/>
      <c r="E24" s="66">
        <f t="shared" si="0"/>
        <v>0</v>
      </c>
      <c r="F24" s="66">
        <f t="shared" si="1"/>
        <v>0</v>
      </c>
      <c r="H24">
        <f t="shared" si="2"/>
        <v>0</v>
      </c>
    </row>
    <row r="25" spans="1:8" ht="21.75" customHeight="1">
      <c r="A25" s="56" t="s">
        <v>32</v>
      </c>
      <c r="B25" s="57"/>
      <c r="C25" s="17"/>
      <c r="D25" s="17"/>
      <c r="E25" s="66">
        <f t="shared" si="0"/>
        <v>0</v>
      </c>
      <c r="F25" s="66">
        <f t="shared" si="1"/>
        <v>0</v>
      </c>
      <c r="H25">
        <f t="shared" si="2"/>
        <v>0</v>
      </c>
    </row>
    <row r="26" spans="1:8" ht="21.75" customHeight="1">
      <c r="A26" s="56" t="s">
        <v>33</v>
      </c>
      <c r="B26" s="57">
        <v>53</v>
      </c>
      <c r="C26" s="18">
        <v>42</v>
      </c>
      <c r="D26" s="18">
        <v>44</v>
      </c>
      <c r="E26" s="66">
        <f t="shared" si="0"/>
        <v>104.76190476190477</v>
      </c>
      <c r="F26" s="66">
        <f t="shared" si="1"/>
        <v>-16.981132075471695</v>
      </c>
      <c r="G26" s="51">
        <v>53</v>
      </c>
      <c r="H26">
        <f t="shared" si="2"/>
        <v>0</v>
      </c>
    </row>
    <row r="27" spans="1:8" ht="21.75" customHeight="1">
      <c r="A27" s="56" t="s">
        <v>34</v>
      </c>
      <c r="B27" s="57"/>
      <c r="C27" s="20">
        <v>4</v>
      </c>
      <c r="D27" s="20">
        <v>4</v>
      </c>
      <c r="E27" s="66">
        <f t="shared" si="0"/>
        <v>100</v>
      </c>
      <c r="F27" s="66">
        <f t="shared" si="1"/>
        <v>0</v>
      </c>
      <c r="H27">
        <f t="shared" si="2"/>
        <v>0</v>
      </c>
    </row>
    <row r="28" spans="1:8" s="22" customFormat="1" ht="21.75" customHeight="1">
      <c r="A28" s="56" t="s">
        <v>35</v>
      </c>
      <c r="B28" s="57">
        <v>4</v>
      </c>
      <c r="C28" s="20">
        <v>3</v>
      </c>
      <c r="D28" s="17">
        <v>3</v>
      </c>
      <c r="E28" s="66">
        <f t="shared" si="0"/>
        <v>100</v>
      </c>
      <c r="F28" s="66">
        <f t="shared" si="1"/>
        <v>-25</v>
      </c>
      <c r="G28" s="51">
        <v>4</v>
      </c>
      <c r="H28">
        <f t="shared" si="2"/>
        <v>0</v>
      </c>
    </row>
    <row r="29" spans="1:8" ht="21.75" customHeight="1">
      <c r="A29" s="59" t="s">
        <v>36</v>
      </c>
      <c r="B29" s="57">
        <f>B6+B26+B28</f>
        <v>167</v>
      </c>
      <c r="C29" s="18">
        <f>C28+C27+C5</f>
        <v>4083</v>
      </c>
      <c r="D29" s="18">
        <f>D27+D28+D5</f>
        <v>4118</v>
      </c>
      <c r="E29" s="66">
        <f t="shared" si="0"/>
        <v>100.8572128337007</v>
      </c>
      <c r="F29" s="66">
        <f t="shared" si="1"/>
        <v>2365.868263473054</v>
      </c>
      <c r="G29" s="51">
        <f>G6+G26+G28</f>
        <v>167</v>
      </c>
      <c r="H29">
        <f t="shared" si="2"/>
        <v>0</v>
      </c>
    </row>
  </sheetData>
  <sheetProtection/>
  <mergeCells count="4">
    <mergeCell ref="A1:F1"/>
    <mergeCell ref="E2:F2"/>
    <mergeCell ref="A3:A4"/>
    <mergeCell ref="E3:E4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zoomScaleSheetLayoutView="100" workbookViewId="0" topLeftCell="A1">
      <selection activeCell="H20" sqref="H20"/>
    </sheetView>
  </sheetViews>
  <sheetFormatPr defaultColWidth="9.00390625" defaultRowHeight="13.5"/>
  <cols>
    <col min="1" max="1" width="47.75390625" style="29" customWidth="1"/>
    <col min="2" max="2" width="7.625" style="30" hidden="1" customWidth="1"/>
    <col min="3" max="3" width="9.25390625" style="29" customWidth="1"/>
    <col min="4" max="4" width="10.125" style="31" customWidth="1"/>
    <col min="5" max="5" width="9.125" style="29" customWidth="1"/>
    <col min="6" max="6" width="10.625" style="29" customWidth="1"/>
    <col min="7" max="7" width="8.125" style="30" hidden="1" customWidth="1"/>
    <col min="8" max="16384" width="9.00390625" style="29" customWidth="1"/>
  </cols>
  <sheetData>
    <row r="1" spans="1:6" ht="27">
      <c r="A1" s="32" t="s">
        <v>37</v>
      </c>
      <c r="C1" s="32"/>
      <c r="D1" s="33"/>
      <c r="E1" s="32"/>
      <c r="F1" s="32"/>
    </row>
    <row r="2" spans="1:6" ht="35.25" customHeight="1">
      <c r="A2" s="34" t="s">
        <v>1</v>
      </c>
      <c r="C2" s="35"/>
      <c r="D2" s="7"/>
      <c r="E2" s="8" t="s">
        <v>38</v>
      </c>
      <c r="F2" s="8"/>
    </row>
    <row r="3" spans="1:7" ht="21.75" customHeight="1">
      <c r="A3" s="36" t="s">
        <v>3</v>
      </c>
      <c r="B3" s="37" t="s">
        <v>4</v>
      </c>
      <c r="C3" s="38" t="s">
        <v>5</v>
      </c>
      <c r="D3" s="39" t="s">
        <v>5</v>
      </c>
      <c r="E3" s="38" t="s">
        <v>39</v>
      </c>
      <c r="F3" s="38" t="s">
        <v>7</v>
      </c>
      <c r="G3" s="48"/>
    </row>
    <row r="4" spans="1:7" ht="21.75" customHeight="1">
      <c r="A4" s="36"/>
      <c r="B4" s="40" t="s">
        <v>8</v>
      </c>
      <c r="C4" s="41" t="s">
        <v>40</v>
      </c>
      <c r="D4" s="42" t="s">
        <v>8</v>
      </c>
      <c r="E4" s="41" t="s">
        <v>41</v>
      </c>
      <c r="F4" s="41" t="s">
        <v>10</v>
      </c>
      <c r="G4" s="49" t="s">
        <v>4</v>
      </c>
    </row>
    <row r="5" spans="1:8" ht="21.75" customHeight="1">
      <c r="A5" s="19" t="s">
        <v>42</v>
      </c>
      <c r="B5" s="18">
        <f>B6+B9</f>
        <v>110</v>
      </c>
      <c r="C5" s="43">
        <f>C6+C9</f>
        <v>4060</v>
      </c>
      <c r="D5" s="15">
        <f>D6+D9</f>
        <v>4060</v>
      </c>
      <c r="E5" s="50">
        <f aca="true" t="shared" si="0" ref="E5:E18">IF(C5&lt;&gt;0,D5/C5*100,0)</f>
        <v>100</v>
      </c>
      <c r="F5" s="50">
        <f>IF(G5&lt;&gt;0,(D5/G5-1)*100,0)</f>
        <v>3590.9090909090905</v>
      </c>
      <c r="G5" s="18">
        <f>G6+G9</f>
        <v>110</v>
      </c>
      <c r="H5" s="31">
        <f>B5-G5</f>
        <v>0</v>
      </c>
    </row>
    <row r="6" spans="1:8" ht="21.75" customHeight="1">
      <c r="A6" s="19" t="s">
        <v>43</v>
      </c>
      <c r="B6" s="18"/>
      <c r="C6" s="44"/>
      <c r="D6" s="15"/>
      <c r="E6" s="50">
        <f t="shared" si="0"/>
        <v>0</v>
      </c>
      <c r="F6" s="50">
        <f aca="true" t="shared" si="1" ref="F6:F18">IF(G6&lt;&gt;0,(D6/G6-1)*100,0)</f>
        <v>0</v>
      </c>
      <c r="G6" s="18"/>
      <c r="H6" s="31">
        <f aca="true" t="shared" si="2" ref="H6:H18">B6-G6</f>
        <v>0</v>
      </c>
    </row>
    <row r="7" spans="1:8" ht="21.75" customHeight="1">
      <c r="A7" s="19" t="s">
        <v>44</v>
      </c>
      <c r="B7" s="17"/>
      <c r="C7" s="44"/>
      <c r="D7" s="17"/>
      <c r="E7" s="50">
        <f t="shared" si="0"/>
        <v>0</v>
      </c>
      <c r="F7" s="50">
        <f t="shared" si="1"/>
        <v>0</v>
      </c>
      <c r="G7" s="17"/>
      <c r="H7" s="31">
        <f t="shared" si="2"/>
        <v>0</v>
      </c>
    </row>
    <row r="8" spans="1:8" ht="21.75" customHeight="1">
      <c r="A8" s="19" t="s">
        <v>45</v>
      </c>
      <c r="B8" s="18"/>
      <c r="C8" s="44"/>
      <c r="D8" s="15"/>
      <c r="E8" s="50">
        <f t="shared" si="0"/>
        <v>0</v>
      </c>
      <c r="F8" s="50">
        <f t="shared" si="1"/>
        <v>0</v>
      </c>
      <c r="G8" s="18"/>
      <c r="H8" s="31">
        <f t="shared" si="2"/>
        <v>0</v>
      </c>
    </row>
    <row r="9" spans="1:8" ht="21.75" customHeight="1">
      <c r="A9" s="19" t="s">
        <v>46</v>
      </c>
      <c r="B9" s="18">
        <v>110</v>
      </c>
      <c r="C9" s="45">
        <f>C10+C12+C14</f>
        <v>4060</v>
      </c>
      <c r="D9" s="45">
        <f>D10+D12+D14</f>
        <v>4060</v>
      </c>
      <c r="E9" s="50">
        <f t="shared" si="0"/>
        <v>100</v>
      </c>
      <c r="F9" s="50">
        <f t="shared" si="1"/>
        <v>3590.9090909090905</v>
      </c>
      <c r="G9" s="18">
        <v>110</v>
      </c>
      <c r="H9" s="31">
        <f t="shared" si="2"/>
        <v>0</v>
      </c>
    </row>
    <row r="10" spans="1:8" ht="21.75" customHeight="1">
      <c r="A10" s="19" t="s">
        <v>47</v>
      </c>
      <c r="B10" s="17"/>
      <c r="C10" s="17">
        <v>7</v>
      </c>
      <c r="D10" s="17">
        <v>7</v>
      </c>
      <c r="E10" s="50">
        <f t="shared" si="0"/>
        <v>100</v>
      </c>
      <c r="F10" s="50">
        <f t="shared" si="1"/>
        <v>0</v>
      </c>
      <c r="G10" s="17"/>
      <c r="H10" s="31">
        <f t="shared" si="2"/>
        <v>0</v>
      </c>
    </row>
    <row r="11" spans="1:8" ht="21.75" customHeight="1">
      <c r="A11" s="19" t="s">
        <v>48</v>
      </c>
      <c r="B11" s="17"/>
      <c r="C11" s="17">
        <v>7</v>
      </c>
      <c r="D11" s="17">
        <v>7</v>
      </c>
      <c r="E11" s="50">
        <f t="shared" si="0"/>
        <v>100</v>
      </c>
      <c r="F11" s="50">
        <f t="shared" si="1"/>
        <v>0</v>
      </c>
      <c r="G11" s="17"/>
      <c r="H11" s="31">
        <f t="shared" si="2"/>
        <v>0</v>
      </c>
    </row>
    <row r="12" spans="1:8" ht="21.75" customHeight="1">
      <c r="A12" s="19" t="s">
        <v>49</v>
      </c>
      <c r="B12" s="20">
        <v>110</v>
      </c>
      <c r="C12" s="46"/>
      <c r="D12" s="20"/>
      <c r="E12" s="50">
        <f t="shared" si="0"/>
        <v>0</v>
      </c>
      <c r="F12" s="50">
        <f t="shared" si="1"/>
        <v>-100</v>
      </c>
      <c r="G12" s="20">
        <v>110</v>
      </c>
      <c r="H12" s="31">
        <f t="shared" si="2"/>
        <v>0</v>
      </c>
    </row>
    <row r="13" spans="1:8" ht="21.75" customHeight="1">
      <c r="A13" s="19" t="s">
        <v>50</v>
      </c>
      <c r="B13" s="20"/>
      <c r="C13" s="46"/>
      <c r="D13" s="20"/>
      <c r="E13" s="50"/>
      <c r="F13" s="50">
        <v>-100</v>
      </c>
      <c r="G13" s="20"/>
      <c r="H13" s="31"/>
    </row>
    <row r="14" spans="1:8" ht="21.75" customHeight="1">
      <c r="A14" s="19" t="s">
        <v>51</v>
      </c>
      <c r="B14" s="18"/>
      <c r="C14" s="45">
        <v>4053</v>
      </c>
      <c r="D14" s="18">
        <v>4053</v>
      </c>
      <c r="E14" s="50">
        <f>IF(C14&lt;&gt;0,D14/C14*100,0)</f>
        <v>100</v>
      </c>
      <c r="F14" s="50">
        <f>IF(G14&lt;&gt;0,(D14/G14-1)*100,0)</f>
        <v>0</v>
      </c>
      <c r="G14" s="18"/>
      <c r="H14" s="31">
        <f>B14-G14</f>
        <v>0</v>
      </c>
    </row>
    <row r="15" spans="1:8" ht="21.75" customHeight="1">
      <c r="A15" s="19" t="s">
        <v>52</v>
      </c>
      <c r="B15" s="18"/>
      <c r="C15" s="45">
        <v>4053</v>
      </c>
      <c r="D15" s="18">
        <v>4053</v>
      </c>
      <c r="E15" s="50">
        <f>IF(C15&lt;&gt;0,D15/C15*100,0)</f>
        <v>100</v>
      </c>
      <c r="F15" s="50"/>
      <c r="G15" s="18"/>
      <c r="H15" s="31"/>
    </row>
    <row r="16" spans="1:8" ht="21.75" customHeight="1">
      <c r="A16" s="19" t="s">
        <v>53</v>
      </c>
      <c r="B16" s="18">
        <v>53</v>
      </c>
      <c r="C16" s="46">
        <v>23</v>
      </c>
      <c r="D16" s="18">
        <v>58</v>
      </c>
      <c r="E16" s="50">
        <f>IF(C16&lt;&gt;0,D16/C16*100,0)</f>
        <v>252.17391304347828</v>
      </c>
      <c r="F16" s="50">
        <f>IF(G16&lt;&gt;0,(D16/G16-1)*100,0)</f>
        <v>9.433962264150942</v>
      </c>
      <c r="G16" s="18">
        <v>53</v>
      </c>
      <c r="H16" s="31">
        <f>B16-G16</f>
        <v>0</v>
      </c>
    </row>
    <row r="17" spans="1:8" ht="21.75" customHeight="1">
      <c r="A17" s="47" t="s">
        <v>54</v>
      </c>
      <c r="B17" s="48">
        <v>4</v>
      </c>
      <c r="C17" s="44"/>
      <c r="D17" s="17"/>
      <c r="E17" s="50">
        <f>IF(C17&lt;&gt;0,D17/C17*100,0)</f>
        <v>0</v>
      </c>
      <c r="F17" s="50">
        <f>IF(G17&lt;&gt;0,(D17/G17-1)*100,0)</f>
        <v>-100</v>
      </c>
      <c r="G17" s="48">
        <v>4</v>
      </c>
      <c r="H17" s="31">
        <f>B17-G17</f>
        <v>0</v>
      </c>
    </row>
    <row r="18" spans="1:8" ht="21.75" customHeight="1">
      <c r="A18" s="49" t="s">
        <v>55</v>
      </c>
      <c r="B18" s="18">
        <f>B5+B16+B17</f>
        <v>167</v>
      </c>
      <c r="C18" s="18">
        <f>C5+C16+C17</f>
        <v>4083</v>
      </c>
      <c r="D18" s="18">
        <f>D5+D16+D17</f>
        <v>4118</v>
      </c>
      <c r="E18" s="50">
        <f>IF(C18&lt;&gt;0,D18/C18*100,0)</f>
        <v>100.8572128337007</v>
      </c>
      <c r="F18" s="50">
        <f>IF(G18&lt;&gt;0,(D18/G18-1)*100,0)</f>
        <v>2365.868263473054</v>
      </c>
      <c r="G18" s="18">
        <f>G5+G16+G17</f>
        <v>167</v>
      </c>
      <c r="H18" s="31">
        <f>B18-G18</f>
        <v>0</v>
      </c>
    </row>
  </sheetData>
  <sheetProtection/>
  <mergeCells count="3">
    <mergeCell ref="A1:F1"/>
    <mergeCell ref="E2:F2"/>
    <mergeCell ref="A3:A4"/>
  </mergeCells>
  <printOptions horizontalCentered="1"/>
  <pageMargins left="0.75" right="0.75" top="0.98" bottom="0.98" header="0.51" footer="0.51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 topLeftCell="A19">
      <selection activeCell="A9" sqref="A9"/>
    </sheetView>
  </sheetViews>
  <sheetFormatPr defaultColWidth="9.00390625" defaultRowHeight="13.5"/>
  <cols>
    <col min="1" max="1" width="46.875" style="0" customWidth="1"/>
    <col min="2" max="3" width="12.25390625" style="3" customWidth="1"/>
    <col min="4" max="4" width="13.875" style="0" customWidth="1"/>
  </cols>
  <sheetData>
    <row r="1" spans="1:4" ht="27">
      <c r="A1" s="4" t="s">
        <v>56</v>
      </c>
      <c r="B1" s="5"/>
      <c r="C1" s="5"/>
      <c r="D1" s="4"/>
    </row>
    <row r="2" spans="1:4" ht="37.5" customHeight="1">
      <c r="A2" s="6" t="s">
        <v>1</v>
      </c>
      <c r="B2" s="23"/>
      <c r="C2" s="23"/>
      <c r="D2" s="8" t="s">
        <v>57</v>
      </c>
    </row>
    <row r="3" spans="1:4" ht="21.75" customHeight="1">
      <c r="A3" s="24" t="s">
        <v>3</v>
      </c>
      <c r="B3" s="25" t="s">
        <v>5</v>
      </c>
      <c r="C3" s="25" t="s">
        <v>58</v>
      </c>
      <c r="D3" s="9" t="s">
        <v>59</v>
      </c>
    </row>
    <row r="4" spans="1:4" ht="21.75" customHeight="1">
      <c r="A4" s="24"/>
      <c r="B4" s="26" t="s">
        <v>8</v>
      </c>
      <c r="C4" s="26" t="s">
        <v>40</v>
      </c>
      <c r="D4" s="27" t="s">
        <v>60</v>
      </c>
    </row>
    <row r="5" spans="1:4" ht="21.75" customHeight="1">
      <c r="A5" s="14" t="s">
        <v>11</v>
      </c>
      <c r="B5" s="15">
        <f>B6+B14+B18+B23+B27</f>
        <v>4111</v>
      </c>
      <c r="C5" s="15">
        <f>C6+C14+C18+C23+C27</f>
        <v>238</v>
      </c>
      <c r="D5" s="16">
        <f>(C5-B5)/B5*100</f>
        <v>-94.21065434200925</v>
      </c>
    </row>
    <row r="6" spans="1:4" ht="21.75" customHeight="1">
      <c r="A6" s="14" t="s">
        <v>12</v>
      </c>
      <c r="B6" s="17">
        <v>67</v>
      </c>
      <c r="C6" s="17">
        <v>18</v>
      </c>
      <c r="D6" s="16">
        <f>(C6-B6)/B6*100</f>
        <v>-73.13432835820896</v>
      </c>
    </row>
    <row r="7" spans="1:4" ht="21.75" customHeight="1">
      <c r="A7" s="14" t="s">
        <v>13</v>
      </c>
      <c r="B7" s="17"/>
      <c r="C7" s="17"/>
      <c r="D7" s="16"/>
    </row>
    <row r="8" spans="1:4" ht="21.75" customHeight="1">
      <c r="A8" s="14" t="s">
        <v>14</v>
      </c>
      <c r="B8" s="17"/>
      <c r="C8" s="17"/>
      <c r="D8" s="16"/>
    </row>
    <row r="9" spans="1:4" ht="21.75" customHeight="1">
      <c r="A9" s="14" t="s">
        <v>15</v>
      </c>
      <c r="B9" s="17"/>
      <c r="C9" s="17"/>
      <c r="D9" s="16"/>
    </row>
    <row r="10" spans="1:4" ht="21.75" customHeight="1">
      <c r="A10" s="14" t="s">
        <v>17</v>
      </c>
      <c r="B10" s="17"/>
      <c r="C10" s="17"/>
      <c r="D10" s="16"/>
    </row>
    <row r="11" spans="1:4" ht="21.75" customHeight="1">
      <c r="A11" s="14" t="s">
        <v>18</v>
      </c>
      <c r="B11" s="17"/>
      <c r="C11" s="17"/>
      <c r="D11" s="16"/>
    </row>
    <row r="12" spans="1:4" ht="21.75" customHeight="1">
      <c r="A12" s="14" t="s">
        <v>19</v>
      </c>
      <c r="B12" s="17"/>
      <c r="C12" s="17"/>
      <c r="D12" s="16"/>
    </row>
    <row r="13" spans="1:4" ht="21.75" customHeight="1">
      <c r="A13" s="28" t="s">
        <v>61</v>
      </c>
      <c r="B13" s="17">
        <v>67</v>
      </c>
      <c r="C13" s="18">
        <v>18</v>
      </c>
      <c r="D13" s="16">
        <f>(C13-B13)/B13*100</f>
        <v>-73.13432835820896</v>
      </c>
    </row>
    <row r="14" spans="1:4" ht="21.75" customHeight="1">
      <c r="A14" s="14" t="s">
        <v>21</v>
      </c>
      <c r="B14" s="17"/>
      <c r="C14" s="17"/>
      <c r="D14" s="16"/>
    </row>
    <row r="15" spans="1:4" ht="21.75" customHeight="1">
      <c r="A15" s="14" t="s">
        <v>22</v>
      </c>
      <c r="B15" s="17"/>
      <c r="C15" s="17"/>
      <c r="D15" s="16"/>
    </row>
    <row r="16" spans="1:4" ht="21.75" customHeight="1">
      <c r="A16" s="14" t="s">
        <v>23</v>
      </c>
      <c r="B16" s="17"/>
      <c r="C16" s="17"/>
      <c r="D16" s="16"/>
    </row>
    <row r="17" spans="1:4" ht="21.75" customHeight="1">
      <c r="A17" s="14" t="s">
        <v>24</v>
      </c>
      <c r="B17" s="17"/>
      <c r="C17" s="17"/>
      <c r="D17" s="16"/>
    </row>
    <row r="18" spans="1:4" ht="21.75" customHeight="1">
      <c r="A18" s="14" t="s">
        <v>25</v>
      </c>
      <c r="B18" s="18"/>
      <c r="C18" s="17"/>
      <c r="D18" s="16"/>
    </row>
    <row r="19" spans="1:4" ht="21.75" customHeight="1">
      <c r="A19" s="14" t="s">
        <v>62</v>
      </c>
      <c r="B19" s="17"/>
      <c r="C19" s="17"/>
      <c r="D19" s="16"/>
    </row>
    <row r="20" spans="1:4" ht="21.75" customHeight="1">
      <c r="A20" s="14" t="s">
        <v>26</v>
      </c>
      <c r="B20" s="17"/>
      <c r="C20" s="17"/>
      <c r="D20" s="16"/>
    </row>
    <row r="21" spans="1:4" ht="21.75" customHeight="1">
      <c r="A21" s="14" t="s">
        <v>27</v>
      </c>
      <c r="B21" s="18"/>
      <c r="C21" s="17"/>
      <c r="D21" s="16"/>
    </row>
    <row r="22" spans="1:4" ht="21.75" customHeight="1">
      <c r="A22" s="14" t="s">
        <v>28</v>
      </c>
      <c r="B22" s="20"/>
      <c r="C22" s="17"/>
      <c r="D22" s="16"/>
    </row>
    <row r="23" spans="1:4" ht="21.75" customHeight="1">
      <c r="A23" s="14" t="s">
        <v>29</v>
      </c>
      <c r="B23" s="17">
        <v>4000</v>
      </c>
      <c r="C23" s="17">
        <v>220</v>
      </c>
      <c r="D23" s="16">
        <f>(C23-B23)/B23*100</f>
        <v>-94.5</v>
      </c>
    </row>
    <row r="24" spans="1:4" ht="21.75" customHeight="1">
      <c r="A24" s="14" t="s">
        <v>30</v>
      </c>
      <c r="B24" s="17">
        <v>4000</v>
      </c>
      <c r="C24" s="17">
        <v>220</v>
      </c>
      <c r="D24" s="16">
        <f>(C24-B24)/B24*100</f>
        <v>-94.5</v>
      </c>
    </row>
    <row r="25" spans="1:4" ht="21.75" customHeight="1">
      <c r="A25" s="14" t="s">
        <v>31</v>
      </c>
      <c r="B25" s="18"/>
      <c r="C25" s="17"/>
      <c r="D25" s="16"/>
    </row>
    <row r="26" spans="1:4" ht="21.75" customHeight="1">
      <c r="A26" s="14" t="s">
        <v>32</v>
      </c>
      <c r="B26" s="20"/>
      <c r="C26" s="17"/>
      <c r="D26" s="16"/>
    </row>
    <row r="27" spans="1:4" ht="21.75" customHeight="1">
      <c r="A27" s="14" t="s">
        <v>63</v>
      </c>
      <c r="B27" s="18">
        <v>44</v>
      </c>
      <c r="C27" s="18"/>
      <c r="D27" s="16">
        <f>(C27-B27)/B27*100</f>
        <v>-100</v>
      </c>
    </row>
    <row r="28" spans="1:4" s="22" customFormat="1" ht="21.75" customHeight="1">
      <c r="A28" s="14" t="s">
        <v>34</v>
      </c>
      <c r="B28" s="20">
        <v>4</v>
      </c>
      <c r="C28" s="17"/>
      <c r="D28" s="16">
        <f>(C28-B28)/B28*100</f>
        <v>-100</v>
      </c>
    </row>
    <row r="29" spans="1:4" s="22" customFormat="1" ht="21.75" customHeight="1">
      <c r="A29" s="14" t="s">
        <v>35</v>
      </c>
      <c r="B29" s="17">
        <v>3</v>
      </c>
      <c r="C29" s="17">
        <v>11</v>
      </c>
      <c r="D29" s="16">
        <f>(C29-B29)/B29*100</f>
        <v>266.66666666666663</v>
      </c>
    </row>
    <row r="30" spans="1:4" ht="21.75" customHeight="1">
      <c r="A30" s="21" t="s">
        <v>36</v>
      </c>
      <c r="B30" s="18">
        <f>B5+B28+B29</f>
        <v>4118</v>
      </c>
      <c r="C30" s="18">
        <f>C5+C28+C29</f>
        <v>249</v>
      </c>
      <c r="D30" s="16">
        <f>(C30-B30)/B30*100</f>
        <v>-93.95337542496357</v>
      </c>
    </row>
  </sheetData>
  <sheetProtection/>
  <mergeCells count="2">
    <mergeCell ref="A1:D1"/>
    <mergeCell ref="A3:A4"/>
  </mergeCells>
  <printOptions horizontalCentered="1"/>
  <pageMargins left="0.28" right="0.47" top="0.98" bottom="0.98" header="0.11999999999999998" footer="0.1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showZeros="0" tabSelected="1" workbookViewId="0" topLeftCell="A5">
      <selection activeCell="I13" sqref="I13"/>
    </sheetView>
  </sheetViews>
  <sheetFormatPr defaultColWidth="9.00390625" defaultRowHeight="13.5"/>
  <cols>
    <col min="1" max="1" width="50.25390625" style="0" customWidth="1"/>
    <col min="2" max="3" width="12.375" style="3" customWidth="1"/>
    <col min="4" max="4" width="12.375" style="0" customWidth="1"/>
  </cols>
  <sheetData>
    <row r="1" spans="1:4" ht="27">
      <c r="A1" s="4" t="s">
        <v>64</v>
      </c>
      <c r="B1" s="5"/>
      <c r="C1" s="5"/>
      <c r="D1" s="4"/>
    </row>
    <row r="2" spans="1:4" ht="31.5" customHeight="1">
      <c r="A2" s="6" t="s">
        <v>1</v>
      </c>
      <c r="B2" s="7"/>
      <c r="C2" s="7"/>
      <c r="D2" s="8" t="s">
        <v>65</v>
      </c>
    </row>
    <row r="3" spans="1:4" ht="21.75" customHeight="1">
      <c r="A3" s="9" t="s">
        <v>3</v>
      </c>
      <c r="B3" s="10" t="s">
        <v>5</v>
      </c>
      <c r="C3" s="10" t="s">
        <v>58</v>
      </c>
      <c r="D3" s="9" t="s">
        <v>59</v>
      </c>
    </row>
    <row r="4" spans="1:4" ht="21.75" customHeight="1">
      <c r="A4" s="11"/>
      <c r="B4" s="12" t="s">
        <v>8</v>
      </c>
      <c r="C4" s="12" t="s">
        <v>40</v>
      </c>
      <c r="D4" s="13" t="s">
        <v>60</v>
      </c>
    </row>
    <row r="5" spans="1:4" s="1" customFormat="1" ht="21.75" customHeight="1">
      <c r="A5" s="14" t="s">
        <v>42</v>
      </c>
      <c r="B5" s="15">
        <f>B6+B9</f>
        <v>4060</v>
      </c>
      <c r="C5" s="15">
        <f>C6+C9</f>
        <v>11</v>
      </c>
      <c r="D5" s="16">
        <f>(C5-B5)/B5*100</f>
        <v>-99.72906403940887</v>
      </c>
    </row>
    <row r="6" spans="1:4" s="1" customFormat="1" ht="21.75" customHeight="1">
      <c r="A6" s="14" t="s">
        <v>43</v>
      </c>
      <c r="B6" s="17">
        <f>B7+B8</f>
        <v>0</v>
      </c>
      <c r="C6" s="17"/>
      <c r="D6" s="16"/>
    </row>
    <row r="7" spans="1:4" s="1" customFormat="1" ht="21.75" customHeight="1">
      <c r="A7" s="14" t="s">
        <v>44</v>
      </c>
      <c r="B7" s="17"/>
      <c r="C7" s="17"/>
      <c r="D7" s="16"/>
    </row>
    <row r="8" spans="1:4" s="1" customFormat="1" ht="21.75" customHeight="1">
      <c r="A8" s="14" t="s">
        <v>45</v>
      </c>
      <c r="B8" s="17"/>
      <c r="C8" s="17"/>
      <c r="D8" s="16"/>
    </row>
    <row r="9" spans="1:4" s="1" customFormat="1" ht="21.75" customHeight="1">
      <c r="A9" s="14" t="s">
        <v>46</v>
      </c>
      <c r="B9" s="18">
        <f>B10+B12</f>
        <v>4060</v>
      </c>
      <c r="C9" s="18">
        <f>C10+C12</f>
        <v>11</v>
      </c>
      <c r="D9" s="16">
        <f>(C9-B9)/B9*100</f>
        <v>-99.72906403940887</v>
      </c>
    </row>
    <row r="10" spans="1:4" s="1" customFormat="1" ht="21.75" customHeight="1">
      <c r="A10" s="14" t="s">
        <v>47</v>
      </c>
      <c r="B10" s="17">
        <v>7</v>
      </c>
      <c r="C10" s="17">
        <v>11</v>
      </c>
      <c r="D10" s="16">
        <f>(C10-B10)/B10*100</f>
        <v>57.14285714285714</v>
      </c>
    </row>
    <row r="11" spans="1:4" s="1" customFormat="1" ht="21.75" customHeight="1">
      <c r="A11" s="14" t="s">
        <v>66</v>
      </c>
      <c r="B11" s="17">
        <v>7</v>
      </c>
      <c r="C11" s="17">
        <v>11</v>
      </c>
      <c r="D11" s="16">
        <f>(C11-B11)/B11*100</f>
        <v>57.14285714285714</v>
      </c>
    </row>
    <row r="12" spans="1:4" s="1" customFormat="1" ht="21.75" customHeight="1">
      <c r="A12" s="14" t="s">
        <v>51</v>
      </c>
      <c r="B12" s="18">
        <v>4053</v>
      </c>
      <c r="C12" s="18"/>
      <c r="D12" s="16">
        <f>(C12-B12)/B12*100</f>
        <v>-100</v>
      </c>
    </row>
    <row r="13" spans="1:4" s="1" customFormat="1" ht="21.75" customHeight="1">
      <c r="A13" s="19" t="s">
        <v>52</v>
      </c>
      <c r="B13" s="18">
        <v>4053</v>
      </c>
      <c r="C13" s="18"/>
      <c r="D13" s="16">
        <v>-100</v>
      </c>
    </row>
    <row r="14" spans="1:4" s="1" customFormat="1" ht="21.75" customHeight="1">
      <c r="A14" s="14" t="s">
        <v>53</v>
      </c>
      <c r="B14" s="20">
        <v>58</v>
      </c>
      <c r="C14" s="20">
        <v>238</v>
      </c>
      <c r="D14" s="16">
        <f>(C14-B14)/B14*100</f>
        <v>310.3448275862069</v>
      </c>
    </row>
    <row r="15" spans="1:4" s="2" customFormat="1" ht="21.75" customHeight="1">
      <c r="A15" s="14" t="s">
        <v>54</v>
      </c>
      <c r="B15" s="20"/>
      <c r="C15" s="17"/>
      <c r="D15" s="16"/>
    </row>
    <row r="16" spans="1:4" s="1" customFormat="1" ht="21.75" customHeight="1">
      <c r="A16" s="21" t="s">
        <v>55</v>
      </c>
      <c r="B16" s="18">
        <f>B5+B14+B15</f>
        <v>4118</v>
      </c>
      <c r="C16" s="18">
        <f>C5+C14</f>
        <v>249</v>
      </c>
      <c r="D16" s="16">
        <f>(C16-B16)/B16*100</f>
        <v>-93.95337542496357</v>
      </c>
    </row>
  </sheetData>
  <sheetProtection/>
  <mergeCells count="2">
    <mergeCell ref="A1:D1"/>
    <mergeCell ref="A3:A4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2022-01-23T15:27:19Z</cp:lastPrinted>
  <dcterms:created xsi:type="dcterms:W3CDTF">2016-12-07T16:25:00Z</dcterms:created>
  <dcterms:modified xsi:type="dcterms:W3CDTF">2023-10-27T09:43:08Z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14</vt:lpwstr>
  </property>
  <property fmtid="{D5CDD505-2E9C-101B-9397-08002B2CF9AE}" pid="4" name="I">
    <vt:lpwstr>0BD82082EA5F40559E3F36D78220E387</vt:lpwstr>
  </property>
  <property fmtid="{D5CDD505-2E9C-101B-9397-08002B2CF9AE}" pid="5" name="퀀_generated_2.-2147483648">
    <vt:i4>2052</vt:i4>
  </property>
</Properties>
</file>